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220" windowHeight="8580" activeTab="0"/>
  </bookViews>
  <sheets>
    <sheet name="airline" sheetId="1" r:id="rId1"/>
  </sheets>
  <externalReferences>
    <externalReference r:id="rId4"/>
    <externalReference r:id="rId5"/>
  </externalReferences>
  <definedNames>
    <definedName name="A">'[2]regressioon'!$B$20</definedName>
    <definedName name="alpha">'[2]regressioon'!$B$21</definedName>
    <definedName name="beeta">'[2]regressioon'!$B$22</definedName>
    <definedName name="K">#REF!</definedName>
    <definedName name="L">#REF!</definedName>
    <definedName name="rA0">'[1]N8'!$D$6</definedName>
    <definedName name="rA1">'[1]N8'!$E$6</definedName>
    <definedName name="rB0">'[1]N8'!$D$9</definedName>
    <definedName name="rB1">'[1]N8'!$E$9</definedName>
    <definedName name="wA0">'[1]N8'!$D$7</definedName>
    <definedName name="wA1">'[1]N8'!$E$7</definedName>
    <definedName name="wB0">'[1]N8'!$D$10</definedName>
    <definedName name="wB1">'[1]N8'!$E$10</definedName>
  </definedNames>
  <calcPr fullCalcOnLoad="1"/>
</workbook>
</file>

<file path=xl/sharedStrings.xml><?xml version="1.0" encoding="utf-8"?>
<sst xmlns="http://schemas.openxmlformats.org/spreadsheetml/2006/main" count="19" uniqueCount="17">
  <si>
    <t>NÄIDE</t>
  </si>
  <si>
    <t>Antud</t>
  </si>
  <si>
    <t>Kuu</t>
  </si>
  <si>
    <t>Aeg kuudes, alates 01.1949</t>
  </si>
  <si>
    <t>Sesoonne komponent</t>
  </si>
  <si>
    <t>Kuud</t>
  </si>
  <si>
    <t>Geomeetriline keskmine</t>
  </si>
  <si>
    <t>Tegelik</t>
  </si>
  <si>
    <t>Suhteline viga</t>
  </si>
  <si>
    <r>
      <t xml:space="preserve">Vaatlus-andmed </t>
    </r>
    <r>
      <rPr>
        <i/>
        <sz val="10"/>
        <rFont val="Arial Baltic"/>
        <family val="2"/>
      </rPr>
      <t>y</t>
    </r>
  </si>
  <si>
    <r>
      <t>Trend</t>
    </r>
    <r>
      <rPr>
        <i/>
        <sz val="10"/>
        <rFont val="Arial Baltic"/>
        <family val="2"/>
      </rPr>
      <t xml:space="preserve"> T</t>
    </r>
  </si>
  <si>
    <r>
      <t xml:space="preserve">Sesoonne komponent </t>
    </r>
    <r>
      <rPr>
        <i/>
        <sz val="10"/>
        <rFont val="Arial Baltic"/>
        <family val="2"/>
      </rPr>
      <t>S</t>
    </r>
  </si>
  <si>
    <r>
      <t xml:space="preserve">Sesoonne kompo-nent </t>
    </r>
    <r>
      <rPr>
        <i/>
        <sz val="10"/>
        <rFont val="Arial Baltic"/>
        <family val="2"/>
      </rPr>
      <t>S</t>
    </r>
  </si>
  <si>
    <r>
      <t xml:space="preserve">Trend </t>
    </r>
    <r>
      <rPr>
        <i/>
        <sz val="10"/>
        <rFont val="Arial Baltic"/>
        <family val="2"/>
      </rPr>
      <t>T</t>
    </r>
  </si>
  <si>
    <r>
      <t xml:space="preserve">Prognoos </t>
    </r>
    <r>
      <rPr>
        <i/>
        <sz val="10"/>
        <rFont val="Arial Baltic"/>
        <family val="2"/>
      </rPr>
      <t>y</t>
    </r>
    <r>
      <rPr>
        <sz val="10"/>
        <rFont val="Arial Baltic"/>
        <family val="0"/>
      </rPr>
      <t>=</t>
    </r>
    <r>
      <rPr>
        <i/>
        <sz val="10"/>
        <rFont val="Arial Baltic"/>
        <family val="2"/>
      </rPr>
      <t>T</t>
    </r>
    <r>
      <rPr>
        <sz val="10"/>
        <rFont val="Arial Baltic"/>
        <family val="0"/>
      </rPr>
      <t>•</t>
    </r>
    <r>
      <rPr>
        <i/>
        <sz val="10"/>
        <rFont val="Arial Baltic"/>
        <family val="2"/>
      </rPr>
      <t>S</t>
    </r>
  </si>
  <si>
    <t>Aegridade kompleksanalüüs</t>
  </si>
  <si>
    <t>Multiplikatiivne mudel</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</si>
</sst>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m/yy"/>
    <numFmt numFmtId="166" formatCode="0.0%"/>
  </numFmts>
  <fonts count="18">
    <font>
      <sz val="10"/>
      <name val="Arial Baltic"/>
      <family val="0"/>
    </font>
    <font>
      <b/>
      <sz val="10"/>
      <name val="Arial Baltic"/>
      <family val="0"/>
    </font>
    <font>
      <i/>
      <sz val="10"/>
      <name val="Arial Baltic"/>
      <family val="0"/>
    </font>
    <font>
      <b/>
      <i/>
      <sz val="10"/>
      <name val="Arial Baltic"/>
      <family val="0"/>
    </font>
    <font>
      <sz val="10"/>
      <name val="Arial"/>
      <family val="0"/>
    </font>
    <font>
      <sz val="8"/>
      <name val="Arial"/>
      <family val="2"/>
    </font>
    <font>
      <b/>
      <sz val="10"/>
      <name val="Arial"/>
      <family val="2"/>
    </font>
    <font>
      <i/>
      <sz val="10"/>
      <name val="Arial"/>
      <family val="2"/>
    </font>
    <font>
      <sz val="11.5"/>
      <name val="Arial Baltic"/>
      <family val="0"/>
    </font>
    <font>
      <vertAlign val="superscript"/>
      <sz val="11.5"/>
      <name val="Arial Baltic"/>
      <family val="0"/>
    </font>
    <font>
      <sz val="9"/>
      <name val="Arial Baltic"/>
      <family val="2"/>
    </font>
    <font>
      <sz val="12"/>
      <name val="Arial Baltic"/>
      <family val="0"/>
    </font>
    <font>
      <vertAlign val="superscript"/>
      <sz val="10"/>
      <name val="Arial Baltic"/>
      <family val="2"/>
    </font>
    <font>
      <sz val="9.5"/>
      <name val="Arial Baltic"/>
      <family val="2"/>
    </font>
    <font>
      <sz val="10.75"/>
      <name val="Arial Baltic"/>
      <family val="2"/>
    </font>
    <font>
      <b/>
      <sz val="9"/>
      <name val="Arial Baltic"/>
      <family val="0"/>
    </font>
    <font>
      <sz val="8"/>
      <name val="Arial Baltic"/>
      <family val="0"/>
    </font>
    <font>
      <sz val="12.25"/>
      <name val="Arial Baltic"/>
      <family val="0"/>
    </font>
  </fonts>
  <fills count="4">
    <fill>
      <patternFill/>
    </fill>
    <fill>
      <patternFill patternType="gray125"/>
    </fill>
    <fill>
      <patternFill patternType="solid">
        <fgColor indexed="4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8">
    <xf numFmtId="0" fontId="0" fillId="0" borderId="0" xfId="0" applyAlignment="1">
      <alignment/>
    </xf>
    <xf numFmtId="0" fontId="0" fillId="0" borderId="0" xfId="19">
      <alignment/>
      <protection/>
    </xf>
    <xf numFmtId="0" fontId="1" fillId="0" borderId="0" xfId="19" applyFont="1">
      <alignment/>
      <protection/>
    </xf>
    <xf numFmtId="165" fontId="0" fillId="0" borderId="0" xfId="19" applyNumberFormat="1" applyFill="1">
      <alignment/>
      <protection/>
    </xf>
    <xf numFmtId="1" fontId="1" fillId="0" borderId="1" xfId="19" applyNumberFormat="1" applyFont="1" applyBorder="1" applyAlignment="1">
      <alignment horizontal="center"/>
      <protection/>
    </xf>
    <xf numFmtId="1" fontId="0" fillId="2" borderId="1" xfId="19" applyNumberFormat="1" applyFont="1" applyFill="1" applyBorder="1" applyAlignment="1">
      <alignment horizontal="center" vertical="center" wrapText="1"/>
      <protection/>
    </xf>
    <xf numFmtId="1" fontId="0" fillId="3" borderId="1" xfId="19" applyNumberFormat="1" applyFont="1" applyFill="1" applyBorder="1" applyAlignment="1">
      <alignment horizontal="center" vertical="center" wrapText="1"/>
      <protection/>
    </xf>
    <xf numFmtId="1" fontId="0" fillId="0" borderId="0" xfId="19" applyNumberFormat="1" applyFill="1">
      <alignment/>
      <protection/>
    </xf>
    <xf numFmtId="0" fontId="0" fillId="0" borderId="0" xfId="19" applyFill="1">
      <alignment/>
      <protection/>
    </xf>
    <xf numFmtId="165" fontId="0" fillId="0" borderId="2" xfId="19" applyNumberFormat="1" applyFill="1" applyBorder="1">
      <alignment/>
      <protection/>
    </xf>
    <xf numFmtId="1" fontId="0" fillId="0" borderId="2" xfId="19" applyNumberFormat="1" applyFill="1" applyBorder="1">
      <alignment/>
      <protection/>
    </xf>
    <xf numFmtId="0" fontId="0" fillId="0" borderId="2" xfId="19" applyFill="1" applyBorder="1">
      <alignment/>
      <protection/>
    </xf>
    <xf numFmtId="0" fontId="0" fillId="0" borderId="2" xfId="19" applyBorder="1">
      <alignment/>
      <protection/>
    </xf>
    <xf numFmtId="0" fontId="0" fillId="2" borderId="0" xfId="19" applyFill="1">
      <alignment/>
      <protection/>
    </xf>
    <xf numFmtId="0" fontId="0" fillId="2" borderId="0" xfId="19" applyFont="1" applyFill="1" applyAlignment="1">
      <alignment horizontal="center"/>
      <protection/>
    </xf>
    <xf numFmtId="0" fontId="0" fillId="2" borderId="2" xfId="19" applyFont="1" applyFill="1" applyBorder="1" applyAlignment="1">
      <alignment horizontal="center"/>
      <protection/>
    </xf>
    <xf numFmtId="0" fontId="0" fillId="2" borderId="2" xfId="19" applyFill="1" applyBorder="1">
      <alignment/>
      <protection/>
    </xf>
    <xf numFmtId="0" fontId="0" fillId="2" borderId="2" xfId="19" applyFont="1" applyFill="1" applyBorder="1" applyAlignment="1">
      <alignment wrapText="1"/>
      <protection/>
    </xf>
    <xf numFmtId="1" fontId="0" fillId="0" borderId="3" xfId="19" applyNumberFormat="1" applyBorder="1">
      <alignment/>
      <protection/>
    </xf>
    <xf numFmtId="2" fontId="0" fillId="0" borderId="0" xfId="19" applyNumberFormat="1">
      <alignment/>
      <protection/>
    </xf>
    <xf numFmtId="2" fontId="0" fillId="0" borderId="4" xfId="19" applyNumberFormat="1" applyBorder="1">
      <alignment/>
      <protection/>
    </xf>
    <xf numFmtId="1" fontId="0" fillId="0" borderId="5" xfId="19" applyNumberFormat="1" applyBorder="1">
      <alignment/>
      <protection/>
    </xf>
    <xf numFmtId="1" fontId="0" fillId="2" borderId="6" xfId="19" applyNumberFormat="1" applyFont="1" applyFill="1" applyBorder="1" applyAlignment="1">
      <alignment horizontal="center" vertical="center" wrapText="1"/>
      <protection/>
    </xf>
    <xf numFmtId="165" fontId="0" fillId="0" borderId="0" xfId="19" applyNumberFormat="1" applyFill="1" applyBorder="1">
      <alignment/>
      <protection/>
    </xf>
    <xf numFmtId="166" fontId="0" fillId="0" borderId="0" xfId="20" applyNumberFormat="1" applyAlignment="1">
      <alignment/>
    </xf>
    <xf numFmtId="165" fontId="0" fillId="0" borderId="0" xfId="19" applyNumberFormat="1">
      <alignment/>
      <protection/>
    </xf>
    <xf numFmtId="1" fontId="0" fillId="0" borderId="0" xfId="19" applyNumberFormat="1">
      <alignment/>
      <protection/>
    </xf>
    <xf numFmtId="0" fontId="0" fillId="0" borderId="0" xfId="19" applyFont="1">
      <alignment/>
      <protection/>
    </xf>
  </cellXfs>
  <cellStyles count="7">
    <cellStyle name="Normal" xfId="0"/>
    <cellStyle name="Comma" xfId="15"/>
    <cellStyle name="Comma [0]" xfId="16"/>
    <cellStyle name="Currency" xfId="17"/>
    <cellStyle name="Currency [0]" xfId="18"/>
    <cellStyle name="Normal_AIRLINE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Baltic"/>
                <a:ea typeface="Arial Baltic"/>
                <a:cs typeface="Arial Baltic"/>
              </a:rPr>
              <a:t>Diagramm 1
Eksponetsiaalne mudel</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exp"/>
            <c:dispEq val="1"/>
            <c:dispRSqr val="1"/>
            <c:trendlineLbl>
              <c:layout>
                <c:manualLayout>
                  <c:x val="0"/>
                  <c:y val="0"/>
                </c:manualLayout>
              </c:layout>
              <c:numFmt formatCode="General"/>
            </c:trendlineLbl>
          </c:trendline>
          <c:xVal>
            <c:numRef>
              <c:f>airline!$B$14:$B$109</c:f>
              <c:numCache/>
            </c:numRef>
          </c:xVal>
          <c:yVal>
            <c:numRef>
              <c:f>airline!$C$14:$C$109</c:f>
              <c:numCache/>
            </c:numRef>
          </c:yVal>
          <c:smooth val="0"/>
        </c:ser>
        <c:axId val="59917038"/>
        <c:axId val="2382431"/>
      </c:scatterChart>
      <c:valAx>
        <c:axId val="59917038"/>
        <c:scaling>
          <c:orientation val="minMax"/>
          <c:max val="100"/>
        </c:scaling>
        <c:axPos val="b"/>
        <c:title>
          <c:tx>
            <c:rich>
              <a:bodyPr vert="horz" rot="0" anchor="ctr"/>
              <a:lstStyle/>
              <a:p>
                <a:pPr algn="ctr">
                  <a:defRPr/>
                </a:pPr>
                <a:r>
                  <a:rPr lang="en-US" cap="none" sz="1000" b="1" i="0" u="none" baseline="0">
                    <a:latin typeface="Arial Baltic"/>
                    <a:ea typeface="Arial Baltic"/>
                    <a:cs typeface="Arial Baltic"/>
                  </a:rPr>
                  <a:t>Aeg kuudes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Baltic"/>
                <a:ea typeface="Arial Baltic"/>
                <a:cs typeface="Arial Baltic"/>
              </a:defRPr>
            </a:pPr>
          </a:p>
        </c:txPr>
        <c:crossAx val="2382431"/>
        <c:crosses val="autoZero"/>
        <c:crossBetween val="midCat"/>
        <c:dispUnits/>
      </c:valAx>
      <c:valAx>
        <c:axId val="2382431"/>
        <c:scaling>
          <c:orientation val="minMax"/>
        </c:scaling>
        <c:axPos val="l"/>
        <c:title>
          <c:tx>
            <c:rich>
              <a:bodyPr vert="horz" rot="-5400000" anchor="ctr"/>
              <a:lstStyle/>
              <a:p>
                <a:pPr algn="ctr">
                  <a:defRPr/>
                </a:pPr>
                <a:r>
                  <a:rPr lang="en-US" cap="none" sz="1000" b="1" i="0" u="none" baseline="0">
                    <a:latin typeface="Arial Baltic"/>
                    <a:ea typeface="Arial Baltic"/>
                    <a:cs typeface="Arial Baltic"/>
                  </a:rPr>
                  <a:t>Lennureisijate arv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Baltic"/>
                <a:ea typeface="Arial Baltic"/>
                <a:cs typeface="Arial Baltic"/>
              </a:defRPr>
            </a:pPr>
          </a:p>
        </c:txPr>
        <c:crossAx val="5991703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150" b="0" i="0" u="none" baseline="0">
          <a:latin typeface="Arial Baltic"/>
          <a:ea typeface="Arial Baltic"/>
          <a:cs typeface="Arial Baltic"/>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Baltic"/>
                <a:ea typeface="Arial Baltic"/>
                <a:cs typeface="Arial Baltic"/>
              </a:rPr>
              <a:t>Diagramm 2
Lineaarne mudel</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Pr>
                <a:bodyPr vert="horz" rot="0" anchor="ctr"/>
                <a:lstStyle/>
                <a:p>
                  <a:pPr algn="ctr">
                    <a:defRPr lang="en-US" cap="none" sz="1000" b="0" i="0" u="none" baseline="0">
                      <a:latin typeface="Arial Baltic"/>
                      <a:ea typeface="Arial Baltic"/>
                      <a:cs typeface="Arial Baltic"/>
                    </a:defRPr>
                  </a:pPr>
                </a:p>
              </c:txPr>
              <c:numFmt formatCode="General"/>
            </c:trendlineLbl>
          </c:trendline>
          <c:xVal>
            <c:numRef>
              <c:f>airline!$B$14:$B$109</c:f>
              <c:numCache/>
            </c:numRef>
          </c:xVal>
          <c:yVal>
            <c:numRef>
              <c:f>airline!$C$14:$C$109</c:f>
              <c:numCache/>
            </c:numRef>
          </c:yVal>
          <c:smooth val="0"/>
        </c:ser>
        <c:axId val="21441880"/>
        <c:axId val="58759193"/>
      </c:scatterChart>
      <c:valAx>
        <c:axId val="21441880"/>
        <c:scaling>
          <c:orientation val="minMax"/>
          <c:max val="100"/>
        </c:scaling>
        <c:axPos val="b"/>
        <c:title>
          <c:tx>
            <c:rich>
              <a:bodyPr vert="horz" rot="0" anchor="ctr"/>
              <a:lstStyle/>
              <a:p>
                <a:pPr algn="ctr">
                  <a:defRPr/>
                </a:pPr>
                <a:r>
                  <a:rPr lang="en-US" cap="none" sz="1000" b="1" i="0" u="none" baseline="0">
                    <a:latin typeface="Arial Baltic"/>
                    <a:ea typeface="Arial Baltic"/>
                    <a:cs typeface="Arial Baltic"/>
                  </a:rPr>
                  <a:t>Aeg kuudes</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Baltic"/>
                <a:ea typeface="Arial Baltic"/>
                <a:cs typeface="Arial Baltic"/>
              </a:defRPr>
            </a:pPr>
          </a:p>
        </c:txPr>
        <c:crossAx val="58759193"/>
        <c:crosses val="autoZero"/>
        <c:crossBetween val="midCat"/>
        <c:dispUnits/>
      </c:valAx>
      <c:valAx>
        <c:axId val="58759193"/>
        <c:scaling>
          <c:orientation val="minMax"/>
        </c:scaling>
        <c:axPos val="l"/>
        <c:title>
          <c:tx>
            <c:rich>
              <a:bodyPr vert="horz" rot="-5400000" anchor="ctr"/>
              <a:lstStyle/>
              <a:p>
                <a:pPr algn="ctr">
                  <a:defRPr/>
                </a:pPr>
                <a:r>
                  <a:rPr lang="en-US" cap="none" sz="1000" b="1" i="0" u="none" baseline="0">
                    <a:latin typeface="Arial Baltic"/>
                    <a:ea typeface="Arial Baltic"/>
                    <a:cs typeface="Arial Baltic"/>
                  </a:rPr>
                  <a:t>Lennureisijate arv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Baltic"/>
                <a:ea typeface="Arial Baltic"/>
                <a:cs typeface="Arial Baltic"/>
              </a:defRPr>
            </a:pPr>
          </a:p>
        </c:txPr>
        <c:crossAx val="2144188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Baltic"/>
          <a:ea typeface="Arial Baltic"/>
          <a:cs typeface="Arial Baltic"/>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Baltic"/>
                <a:ea typeface="Arial Baltic"/>
                <a:cs typeface="Arial Baltic"/>
              </a:rPr>
              <a:t>Diagramm 3
Lennureisijate arvu keskmine sesoonne muutumine</a:t>
            </a:r>
          </a:p>
        </c:rich>
      </c:tx>
      <c:layout/>
      <c:spPr>
        <a:noFill/>
        <a:ln>
          <a:noFill/>
        </a:ln>
      </c:spPr>
    </c:title>
    <c:plotArea>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airline!$H$39:$H$50</c:f>
              <c:numCache/>
            </c:numRef>
          </c:xVal>
          <c:yVal>
            <c:numRef>
              <c:f>airline!$P$39:$P$50</c:f>
              <c:numCache/>
            </c:numRef>
          </c:yVal>
          <c:smooth val="0"/>
        </c:ser>
        <c:axId val="59070690"/>
        <c:axId val="61874163"/>
      </c:scatterChart>
      <c:valAx>
        <c:axId val="590706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Baltic"/>
                <a:ea typeface="Arial Baltic"/>
                <a:cs typeface="Arial Baltic"/>
              </a:defRPr>
            </a:pPr>
          </a:p>
        </c:txPr>
        <c:crossAx val="61874163"/>
        <c:crossesAt val="1"/>
        <c:crossBetween val="midCat"/>
        <c:dispUnits/>
      </c:valAx>
      <c:valAx>
        <c:axId val="61874163"/>
        <c:scaling>
          <c:orientation val="minMax"/>
          <c:min val="0.7"/>
        </c:scaling>
        <c:axPos val="l"/>
        <c:majorGridlines/>
        <c:delete val="0"/>
        <c:numFmt formatCode="0.0" sourceLinked="0"/>
        <c:majorTickMark val="out"/>
        <c:minorTickMark val="none"/>
        <c:tickLblPos val="nextTo"/>
        <c:txPr>
          <a:bodyPr/>
          <a:lstStyle/>
          <a:p>
            <a:pPr>
              <a:defRPr lang="en-US" cap="none" sz="1000" b="0" i="0" u="none" baseline="0">
                <a:latin typeface="Arial Baltic"/>
                <a:ea typeface="Arial Baltic"/>
                <a:cs typeface="Arial Baltic"/>
              </a:defRPr>
            </a:pPr>
          </a:p>
        </c:txPr>
        <c:crossAx val="59070690"/>
        <c:crosses val="autoZero"/>
        <c:crossBetween val="midCat"/>
        <c:dispUnits/>
      </c:valAx>
      <c:spPr>
        <a:noFill/>
        <a:ln>
          <a:noFill/>
        </a:ln>
      </c:spPr>
    </c:plotArea>
    <c:plotVisOnly val="1"/>
    <c:dispBlanksAs val="gap"/>
    <c:showDLblsOverMax val="0"/>
  </c:chart>
  <c:txPr>
    <a:bodyPr vert="horz" rot="0"/>
    <a:lstStyle/>
    <a:p>
      <a:pPr>
        <a:defRPr lang="en-US" cap="none" sz="800" b="0" i="0" u="none" baseline="0">
          <a:latin typeface="Arial Baltic"/>
          <a:ea typeface="Arial Baltic"/>
          <a:cs typeface="Arial Baltic"/>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Baltic"/>
                <a:ea typeface="Arial Baltic"/>
                <a:cs typeface="Arial Baltic"/>
              </a:rPr>
              <a:t>Diagramm 4
Lennureisijate arv ja selle prognoos aastaks 1956</a:t>
            </a:r>
          </a:p>
        </c:rich>
      </c:tx>
      <c:layout/>
      <c:spPr>
        <a:noFill/>
        <a:ln>
          <a:noFill/>
        </a:ln>
      </c:spPr>
    </c:title>
    <c:plotArea>
      <c:layout>
        <c:manualLayout>
          <c:xMode val="edge"/>
          <c:yMode val="edge"/>
          <c:x val="0.06475"/>
          <c:y val="0.13375"/>
          <c:w val="0.91875"/>
          <c:h val="0.8355"/>
        </c:manualLayout>
      </c:layout>
      <c:scatterChart>
        <c:scatterStyle val="smooth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xVal>
            <c:numRef>
              <c:f>airline!$A$98:$A$109</c:f>
              <c:numCache/>
            </c:numRef>
          </c:xVal>
          <c:yVal>
            <c:numRef>
              <c:f>airline!$L$72:$L$83</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3300"/>
              </a:solidFill>
              <a:ln>
                <a:solidFill>
                  <a:srgbClr val="003300"/>
                </a:solidFill>
              </a:ln>
            </c:spPr>
          </c:marker>
          <c:xVal>
            <c:strRef>
              <c:f>airline!$H$72:$H$83</c:f>
              <c:strCache/>
            </c:strRef>
          </c:xVal>
          <c:yVal>
            <c:numRef>
              <c:f>airline!$M$72:$M$83</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airline!$A$14:$A$97</c:f>
              <c:strCache/>
            </c:strRef>
          </c:xVal>
          <c:yVal>
            <c:numRef>
              <c:f>airline!$C$14:$C$97</c:f>
              <c:numCache/>
            </c:numRef>
          </c:yVal>
          <c:smooth val="1"/>
        </c:ser>
        <c:ser>
          <c:idx val="3"/>
          <c:order val="3"/>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airline!$H$72:$H$83</c:f>
              <c:strCache/>
            </c:strRef>
          </c:xVal>
          <c:yVal>
            <c:numRef>
              <c:f>airline!$L$72:$L$83</c:f>
              <c:numCache/>
            </c:numRef>
          </c:yVal>
          <c:smooth val="1"/>
        </c:ser>
        <c:axId val="19996556"/>
        <c:axId val="45751277"/>
      </c:scatterChart>
      <c:valAx>
        <c:axId val="19996556"/>
        <c:scaling>
          <c:orientation val="minMax"/>
          <c:max val="20790"/>
          <c:min val="17899"/>
        </c:scaling>
        <c:axPos val="b"/>
        <c:delete val="0"/>
        <c:numFmt formatCode="General" sourceLinked="1"/>
        <c:majorTickMark val="out"/>
        <c:minorTickMark val="none"/>
        <c:tickLblPos val="nextTo"/>
        <c:txPr>
          <a:bodyPr/>
          <a:lstStyle/>
          <a:p>
            <a:pPr>
              <a:defRPr lang="en-US" cap="none" sz="800" b="0" i="0" u="none" baseline="0">
                <a:latin typeface="Arial Baltic"/>
                <a:ea typeface="Arial Baltic"/>
                <a:cs typeface="Arial Baltic"/>
              </a:defRPr>
            </a:pPr>
          </a:p>
        </c:txPr>
        <c:crossAx val="45751277"/>
        <c:crosses val="autoZero"/>
        <c:crossBetween val="midCat"/>
        <c:dispUnits/>
      </c:valAx>
      <c:valAx>
        <c:axId val="45751277"/>
        <c:scaling>
          <c:orientation val="minMax"/>
          <c:min val="100"/>
        </c:scaling>
        <c:axPos val="l"/>
        <c:delete val="0"/>
        <c:numFmt formatCode="General" sourceLinked="1"/>
        <c:majorTickMark val="out"/>
        <c:minorTickMark val="none"/>
        <c:tickLblPos val="nextTo"/>
        <c:txPr>
          <a:bodyPr/>
          <a:lstStyle/>
          <a:p>
            <a:pPr>
              <a:defRPr lang="en-US" cap="none" sz="800" b="0" i="0" u="none" baseline="0">
                <a:latin typeface="Arial Baltic"/>
                <a:ea typeface="Arial Baltic"/>
                <a:cs typeface="Arial Baltic"/>
              </a:defRPr>
            </a:pPr>
          </a:p>
        </c:txPr>
        <c:crossAx val="19996556"/>
        <c:crosses val="autoZero"/>
        <c:crossBetween val="midCat"/>
        <c:dispUnits/>
      </c:valAx>
      <c:spPr>
        <a:noFill/>
      </c:spPr>
    </c:plotArea>
    <c:plotVisOnly val="1"/>
    <c:dispBlanksAs val="gap"/>
    <c:showDLblsOverMax val="0"/>
  </c:chart>
  <c:txPr>
    <a:bodyPr vert="horz" rot="0"/>
    <a:lstStyle/>
    <a:p>
      <a:pPr>
        <a:defRPr lang="en-US" cap="none" sz="1225" b="0" i="0" u="none" baseline="0">
          <a:latin typeface="Arial Baltic"/>
          <a:ea typeface="Arial Baltic"/>
          <a:cs typeface="Arial Baltic"/>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0.55225</cdr:x>
      <cdr:y>0.2365</cdr:y>
    </cdr:from>
    <cdr:to>
      <cdr:x>0.7445</cdr:x>
      <cdr:y>0.3355</cdr:y>
    </cdr:to>
    <cdr:sp>
      <cdr:nvSpPr>
        <cdr:cNvPr id="1" name="TextBox 1"/>
        <cdr:cNvSpPr txBox="1">
          <a:spLocks noChangeArrowheads="1"/>
        </cdr:cNvSpPr>
      </cdr:nvSpPr>
      <cdr:spPr>
        <a:xfrm>
          <a:off x="3657600" y="742950"/>
          <a:ext cx="1276350" cy="314325"/>
        </a:xfrm>
        <a:prstGeom prst="rect">
          <a:avLst/>
        </a:prstGeom>
        <a:noFill/>
        <a:ln w="9525" cmpd="sng">
          <a:noFill/>
        </a:ln>
      </cdr:spPr>
      <cdr:txBody>
        <a:bodyPr vertOverflow="clip" wrap="square"/>
        <a:p>
          <a:pPr algn="l">
            <a:defRPr/>
          </a:pPr>
          <a:r>
            <a:rPr lang="en-US" cap="none" u="none" baseline="0">
              <a:latin typeface="Arial Baltic"/>
              <a:ea typeface="Arial Baltic"/>
              <a:cs typeface="Arial Baltic"/>
            </a:rPr>
            <a:t/>
          </a:r>
        </a:p>
      </cdr:txBody>
    </cdr:sp>
  </cdr:relSizeAnchor>
  <cdr:relSizeAnchor xmlns:cdr="http://schemas.openxmlformats.org/drawingml/2006/chartDrawing">
    <cdr:from>
      <cdr:x>0.8525</cdr:x>
      <cdr:y>0.58975</cdr:y>
    </cdr:from>
    <cdr:to>
      <cdr:x>0.9645</cdr:x>
      <cdr:y>0.69175</cdr:y>
    </cdr:to>
    <cdr:sp>
      <cdr:nvSpPr>
        <cdr:cNvPr id="2" name="TextBox 2"/>
        <cdr:cNvSpPr txBox="1">
          <a:spLocks noChangeArrowheads="1"/>
        </cdr:cNvSpPr>
      </cdr:nvSpPr>
      <cdr:spPr>
        <a:xfrm>
          <a:off x="5657850" y="1866900"/>
          <a:ext cx="742950" cy="323850"/>
        </a:xfrm>
        <a:prstGeom prst="rect">
          <a:avLst/>
        </a:prstGeom>
        <a:noFill/>
        <a:ln w="9525" cmpd="sng">
          <a:noFill/>
        </a:ln>
      </cdr:spPr>
      <cdr:txBody>
        <a:bodyPr vertOverflow="clip" wrap="square"/>
        <a:p>
          <a:pPr algn="l">
            <a:defRPr/>
          </a:pPr>
          <a:r>
            <a:rPr lang="en-US" cap="none" sz="900" b="0" i="0" u="none" baseline="0">
              <a:latin typeface="Arial Baltic"/>
              <a:ea typeface="Arial Baltic"/>
              <a:cs typeface="Arial Baltic"/>
            </a:rPr>
            <a:t>Prognoos ja tegelik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12</xdr:row>
      <xdr:rowOff>552450</xdr:rowOff>
    </xdr:from>
    <xdr:to>
      <xdr:col>13</xdr:col>
      <xdr:colOff>276225</xdr:colOff>
      <xdr:row>30</xdr:row>
      <xdr:rowOff>47625</xdr:rowOff>
    </xdr:to>
    <xdr:graphicFrame>
      <xdr:nvGraphicFramePr>
        <xdr:cNvPr id="1" name="Chart 1"/>
        <xdr:cNvGraphicFramePr/>
      </xdr:nvGraphicFramePr>
      <xdr:xfrm>
        <a:off x="4552950" y="2495550"/>
        <a:ext cx="4705350" cy="2895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xdr:row>
      <xdr:rowOff>9525</xdr:rowOff>
    </xdr:from>
    <xdr:to>
      <xdr:col>8</xdr:col>
      <xdr:colOff>314325</xdr:colOff>
      <xdr:row>5</xdr:row>
      <xdr:rowOff>28575</xdr:rowOff>
    </xdr:to>
    <xdr:sp>
      <xdr:nvSpPr>
        <xdr:cNvPr id="2" name="TextBox 2"/>
        <xdr:cNvSpPr txBox="1">
          <a:spLocks noChangeArrowheads="1"/>
        </xdr:cNvSpPr>
      </xdr:nvSpPr>
      <xdr:spPr>
        <a:xfrm>
          <a:off x="28575" y="333375"/>
          <a:ext cx="57912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Lennureisijate arv USA rahvusvahelistel lennuliinidel aastatel 1949 -1956
</a:t>
          </a:r>
          <a:r>
            <a:rPr lang="en-US" cap="none" sz="800" b="0" i="0" u="none" baseline="0">
              <a:latin typeface="Arial"/>
              <a:ea typeface="Arial"/>
              <a:cs typeface="Arial"/>
            </a:rPr>
            <a:t>Allikas: Data Sets from Forecasting: Methods and Applications (3rd ed.)
http://www-personal.buseco.monash.edu.au/~hyndman/forecasting/gotodata.htm</a:t>
          </a:r>
        </a:p>
      </xdr:txBody>
    </xdr:sp>
    <xdr:clientData/>
  </xdr:twoCellAnchor>
  <xdr:twoCellAnchor>
    <xdr:from>
      <xdr:col>4</xdr:col>
      <xdr:colOff>295275</xdr:colOff>
      <xdr:row>7</xdr:row>
      <xdr:rowOff>38100</xdr:rowOff>
    </xdr:from>
    <xdr:to>
      <xdr:col>6</xdr:col>
      <xdr:colOff>542925</xdr:colOff>
      <xdr:row>11</xdr:row>
      <xdr:rowOff>76200</xdr:rowOff>
    </xdr:to>
    <xdr:sp>
      <xdr:nvSpPr>
        <xdr:cNvPr id="3" name="AutoShape 3"/>
        <xdr:cNvSpPr>
          <a:spLocks/>
        </xdr:cNvSpPr>
      </xdr:nvSpPr>
      <xdr:spPr>
        <a:xfrm>
          <a:off x="2924175" y="1171575"/>
          <a:ext cx="1733550" cy="685800"/>
        </a:xfrm>
        <a:prstGeom prst="borderCallout2">
          <a:avLst>
            <a:gd name="adj1" fmla="val -71875"/>
            <a:gd name="adj2" fmla="val 161111"/>
            <a:gd name="adj3" fmla="val -61875"/>
            <a:gd name="adj4" fmla="val -33333"/>
            <a:gd name="adj5" fmla="val -55000"/>
            <a:gd name="adj6" fmla="val -33333"/>
            <a:gd name="adj7" fmla="val -158750"/>
            <a:gd name="adj8" fmla="val 5555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Silumiseks eksponentsiaalse mudeliga saab kasutada funktsiooni GROWTH</a:t>
          </a:r>
        </a:p>
      </xdr:txBody>
    </xdr:sp>
    <xdr:clientData/>
  </xdr:twoCellAnchor>
  <xdr:twoCellAnchor>
    <xdr:from>
      <xdr:col>7</xdr:col>
      <xdr:colOff>28575</xdr:colOff>
      <xdr:row>5</xdr:row>
      <xdr:rowOff>95250</xdr:rowOff>
    </xdr:from>
    <xdr:to>
      <xdr:col>15</xdr:col>
      <xdr:colOff>133350</xdr:colOff>
      <xdr:row>12</xdr:row>
      <xdr:rowOff>476250</xdr:rowOff>
    </xdr:to>
    <xdr:sp>
      <xdr:nvSpPr>
        <xdr:cNvPr id="4" name="TextBox 4"/>
        <xdr:cNvSpPr txBox="1">
          <a:spLocks noChangeArrowheads="1"/>
        </xdr:cNvSpPr>
      </xdr:nvSpPr>
      <xdr:spPr>
        <a:xfrm>
          <a:off x="4838700" y="904875"/>
          <a:ext cx="5667375"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Eesmärk</a:t>
          </a:r>
          <a:r>
            <a:rPr lang="en-US" cap="none" sz="1000" b="0" i="0" u="none" baseline="0">
              <a:latin typeface="Arial"/>
              <a:ea typeface="Arial"/>
              <a:cs typeface="Arial"/>
            </a:rPr>
            <a:t>
Kasutame andmeid aastatest 1949-1955 aegrea silumiseks ja sesoonse komponendi leidmiseks. Seejärel teeme prognoosi 1956.a. jaoks ja võrdleme tegelike andmetega.
1. Konstrueerime diagrammi, kus ajateljele kanname aja kuudes, alates 1949.a. jaanuarist. Trendi leidmiseks proovime erinevaid mudeleid, kõige sobivam on eksponentsiaalne mudel. 
2. Eksponentsiaaalsest trendist lähtudes leiame tabelisse silutud väärtused.
3. Diagrammilt on näha, et erinevused trendist on perioodilised ja suurenevad iga aastaga. Sesoonse komponendi leidmiseks kasutame multiplikatiivset mudelit </a:t>
          </a:r>
          <a:r>
            <a:rPr lang="en-US" cap="none" sz="1000" b="0" i="1" u="none" baseline="0">
              <a:latin typeface="Arial"/>
              <a:ea typeface="Arial"/>
              <a:cs typeface="Arial"/>
            </a:rPr>
            <a:t>y</a:t>
          </a:r>
          <a:r>
            <a:rPr lang="en-US" cap="none" sz="1000" b="0" i="0" u="none" baseline="0">
              <a:latin typeface="Arial"/>
              <a:ea typeface="Arial"/>
              <a:cs typeface="Arial"/>
            </a:rPr>
            <a:t> = </a:t>
          </a:r>
          <a:r>
            <a:rPr lang="en-US" cap="none" sz="1000" b="0" i="1" u="none" baseline="0">
              <a:latin typeface="Arial"/>
              <a:ea typeface="Arial"/>
              <a:cs typeface="Arial"/>
            </a:rPr>
            <a:t>T •</a:t>
          </a:r>
          <a:r>
            <a:rPr lang="en-US" cap="none" sz="1000" b="0" i="0" u="none" baseline="0">
              <a:latin typeface="Arial"/>
              <a:ea typeface="Arial"/>
              <a:cs typeface="Arial"/>
            </a:rPr>
            <a:t> </a:t>
          </a:r>
          <a:r>
            <a:rPr lang="en-US" cap="none" sz="1000" b="0" i="1" u="none" baseline="0">
              <a:latin typeface="Arial"/>
              <a:ea typeface="Arial"/>
              <a:cs typeface="Arial"/>
            </a:rPr>
            <a:t>S</a:t>
          </a:r>
        </a:p>
      </xdr:txBody>
    </xdr:sp>
    <xdr:clientData/>
  </xdr:twoCellAnchor>
  <xdr:twoCellAnchor>
    <xdr:from>
      <xdr:col>13</xdr:col>
      <xdr:colOff>381000</xdr:colOff>
      <xdr:row>12</xdr:row>
      <xdr:rowOff>542925</xdr:rowOff>
    </xdr:from>
    <xdr:to>
      <xdr:col>20</xdr:col>
      <xdr:colOff>228600</xdr:colOff>
      <xdr:row>30</xdr:row>
      <xdr:rowOff>47625</xdr:rowOff>
    </xdr:to>
    <xdr:graphicFrame>
      <xdr:nvGraphicFramePr>
        <xdr:cNvPr id="5" name="Chart 5"/>
        <xdr:cNvGraphicFramePr/>
      </xdr:nvGraphicFramePr>
      <xdr:xfrm>
        <a:off x="9363075" y="2486025"/>
        <a:ext cx="5000625" cy="2905125"/>
      </xdr:xfrm>
      <a:graphic>
        <a:graphicData uri="http://schemas.openxmlformats.org/drawingml/2006/chart">
          <c:chart xmlns:c="http://schemas.openxmlformats.org/drawingml/2006/chart" r:id="rId2"/>
        </a:graphicData>
      </a:graphic>
    </xdr:graphicFrame>
    <xdr:clientData/>
  </xdr:twoCellAnchor>
  <xdr:twoCellAnchor>
    <xdr:from>
      <xdr:col>6</xdr:col>
      <xdr:colOff>447675</xdr:colOff>
      <xdr:row>31</xdr:row>
      <xdr:rowOff>38100</xdr:rowOff>
    </xdr:from>
    <xdr:to>
      <xdr:col>14</xdr:col>
      <xdr:colOff>523875</xdr:colOff>
      <xdr:row>33</xdr:row>
      <xdr:rowOff>133350</xdr:rowOff>
    </xdr:to>
    <xdr:sp>
      <xdr:nvSpPr>
        <xdr:cNvPr id="6" name="TextBox 7"/>
        <xdr:cNvSpPr txBox="1">
          <a:spLocks noChangeArrowheads="1"/>
        </xdr:cNvSpPr>
      </xdr:nvSpPr>
      <xdr:spPr>
        <a:xfrm>
          <a:off x="4562475" y="5543550"/>
          <a:ext cx="56388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Keskmise sesoonse komponendi leidmiseks grupeerime sesoonsed komponendid kuude kaupa ja leiame geomeetrilise keskmise. Illustreerime saadud tulemust diagrammiga 3.</a:t>
          </a:r>
        </a:p>
      </xdr:txBody>
    </xdr:sp>
    <xdr:clientData/>
  </xdr:twoCellAnchor>
  <xdr:twoCellAnchor>
    <xdr:from>
      <xdr:col>7</xdr:col>
      <xdr:colOff>28575</xdr:colOff>
      <xdr:row>50</xdr:row>
      <xdr:rowOff>123825</xdr:rowOff>
    </xdr:from>
    <xdr:to>
      <xdr:col>13</xdr:col>
      <xdr:colOff>28575</xdr:colOff>
      <xdr:row>65</xdr:row>
      <xdr:rowOff>114300</xdr:rowOff>
    </xdr:to>
    <xdr:graphicFrame>
      <xdr:nvGraphicFramePr>
        <xdr:cNvPr id="7" name="Chart 8"/>
        <xdr:cNvGraphicFramePr/>
      </xdr:nvGraphicFramePr>
      <xdr:xfrm>
        <a:off x="4838700" y="8858250"/>
        <a:ext cx="4171950" cy="2419350"/>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66</xdr:row>
      <xdr:rowOff>66675</xdr:rowOff>
    </xdr:from>
    <xdr:to>
      <xdr:col>12</xdr:col>
      <xdr:colOff>590550</xdr:colOff>
      <xdr:row>68</xdr:row>
      <xdr:rowOff>95250</xdr:rowOff>
    </xdr:to>
    <xdr:sp>
      <xdr:nvSpPr>
        <xdr:cNvPr id="8" name="TextBox 9"/>
        <xdr:cNvSpPr txBox="1">
          <a:spLocks noChangeArrowheads="1"/>
        </xdr:cNvSpPr>
      </xdr:nvSpPr>
      <xdr:spPr>
        <a:xfrm>
          <a:off x="4895850" y="11391900"/>
          <a:ext cx="39814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Saadud mudelit kasutame 1956 .a reisijate arvu prognoosimiseks. Andmed esitame ka diagrammil 4</a:t>
          </a:r>
        </a:p>
      </xdr:txBody>
    </xdr:sp>
    <xdr:clientData/>
  </xdr:twoCellAnchor>
  <xdr:twoCellAnchor>
    <xdr:from>
      <xdr:col>5</xdr:col>
      <xdr:colOff>619125</xdr:colOff>
      <xdr:row>83</xdr:row>
      <xdr:rowOff>76200</xdr:rowOff>
    </xdr:from>
    <xdr:to>
      <xdr:col>15</xdr:col>
      <xdr:colOff>304800</xdr:colOff>
      <xdr:row>103</xdr:row>
      <xdr:rowOff>9525</xdr:rowOff>
    </xdr:to>
    <xdr:graphicFrame>
      <xdr:nvGraphicFramePr>
        <xdr:cNvPr id="9" name="Chart 10"/>
        <xdr:cNvGraphicFramePr/>
      </xdr:nvGraphicFramePr>
      <xdr:xfrm>
        <a:off x="4038600" y="14611350"/>
        <a:ext cx="6638925" cy="3171825"/>
      </xdr:xfrm>
      <a:graphic>
        <a:graphicData uri="http://schemas.openxmlformats.org/drawingml/2006/chart">
          <c:chart xmlns:c="http://schemas.openxmlformats.org/drawingml/2006/chart" r:id="rId4"/>
        </a:graphicData>
      </a:graphic>
    </xdr:graphicFrame>
    <xdr:clientData/>
  </xdr:twoCellAnchor>
  <xdr:twoCellAnchor>
    <xdr:from>
      <xdr:col>9</xdr:col>
      <xdr:colOff>542925</xdr:colOff>
      <xdr:row>50</xdr:row>
      <xdr:rowOff>28575</xdr:rowOff>
    </xdr:from>
    <xdr:to>
      <xdr:col>15</xdr:col>
      <xdr:colOff>428625</xdr:colOff>
      <xdr:row>70</xdr:row>
      <xdr:rowOff>571500</xdr:rowOff>
    </xdr:to>
    <xdr:sp>
      <xdr:nvSpPr>
        <xdr:cNvPr id="10" name="Line 11"/>
        <xdr:cNvSpPr>
          <a:spLocks/>
        </xdr:cNvSpPr>
      </xdr:nvSpPr>
      <xdr:spPr>
        <a:xfrm flipH="1">
          <a:off x="6743700" y="8763000"/>
          <a:ext cx="4057650" cy="3781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Baltic"/>
              <a:ea typeface="Arial Baltic"/>
              <a:cs typeface="Arial Baltic"/>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AKO\Statistika\Praktikum\STAvihik3_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AKO\Statistika\Praktikum\Andmed\regressioon\Tootmisfunktsio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letus"/>
      <sheetName val="N1"/>
      <sheetName val="ÜL1"/>
      <sheetName val="ÜL2"/>
      <sheetName val="ÜL3"/>
      <sheetName val="N2"/>
      <sheetName val="N3"/>
      <sheetName val="ÜL4"/>
      <sheetName val="N4"/>
      <sheetName val="ÜL5"/>
      <sheetName val="N5"/>
      <sheetName val="N6"/>
      <sheetName val="ÜL6"/>
      <sheetName val="N7"/>
      <sheetName val="ÜL7"/>
      <sheetName val="ÜL8"/>
      <sheetName val="ÜL9"/>
      <sheetName val="N8"/>
      <sheetName val="ÜL10"/>
      <sheetName val="Vastused"/>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17">
        <row r="6">
          <cell r="D6">
            <v>6</v>
          </cell>
          <cell r="E6">
            <v>6</v>
          </cell>
        </row>
        <row r="7">
          <cell r="D7">
            <v>0.4</v>
          </cell>
          <cell r="E7">
            <v>0.4</v>
          </cell>
        </row>
        <row r="9">
          <cell r="D9">
            <v>8</v>
          </cell>
          <cell r="E9">
            <v>8</v>
          </cell>
        </row>
        <row r="10">
          <cell r="D10">
            <v>0.6</v>
          </cell>
          <cell r="E10">
            <v>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letus"/>
      <sheetName val="Andmed, mudel"/>
      <sheetName val="log"/>
      <sheetName val="regressioon"/>
    </sheetNames>
    <sheetDataSet>
      <sheetData sheetId="3">
        <row r="20">
          <cell r="B20">
            <v>7.403953465350991</v>
          </cell>
        </row>
        <row r="21">
          <cell r="B21">
            <v>0.6737507862217382</v>
          </cell>
        </row>
        <row r="22">
          <cell r="B22">
            <v>0.13018374637703564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9"/>
  <sheetViews>
    <sheetView tabSelected="1" workbookViewId="0" topLeftCell="A1">
      <selection activeCell="K3" sqref="K3"/>
    </sheetView>
  </sheetViews>
  <sheetFormatPr defaultColWidth="9.00390625" defaultRowHeight="12.75"/>
  <cols>
    <col min="1" max="1" width="7.375" style="25" customWidth="1"/>
    <col min="2" max="2" width="8.875" style="26" customWidth="1"/>
    <col min="3" max="4" width="9.125" style="1" customWidth="1"/>
    <col min="5" max="5" width="10.375" style="1" customWidth="1"/>
    <col min="6" max="15" width="9.125" style="1" customWidth="1"/>
    <col min="16" max="16" width="12.875" style="1" customWidth="1"/>
    <col min="17" max="16384" width="9.125" style="1" customWidth="1"/>
  </cols>
  <sheetData>
    <row r="1" spans="1:4" ht="12.75">
      <c r="A1" s="1"/>
      <c r="B1" s="2" t="s">
        <v>0</v>
      </c>
      <c r="D1" s="2" t="s">
        <v>15</v>
      </c>
    </row>
    <row r="2" spans="1:4" ht="12.75">
      <c r="A2" s="1"/>
      <c r="B2" s="1"/>
      <c r="D2" s="27" t="s">
        <v>16</v>
      </c>
    </row>
    <row r="3" spans="1:4" ht="12.75">
      <c r="A3" s="1"/>
      <c r="B3" s="1"/>
      <c r="D3" s="27"/>
    </row>
    <row r="9" spans="1:2" ht="12.75">
      <c r="A9" s="3"/>
      <c r="B9" s="1"/>
    </row>
    <row r="12" spans="1:3" ht="12.75">
      <c r="A12" s="4" t="s">
        <v>1</v>
      </c>
      <c r="B12" s="4"/>
      <c r="C12" s="4"/>
    </row>
    <row r="13" spans="1:5" ht="51">
      <c r="A13" s="5" t="s">
        <v>2</v>
      </c>
      <c r="B13" s="5" t="s">
        <v>3</v>
      </c>
      <c r="C13" s="5" t="s">
        <v>9</v>
      </c>
      <c r="D13" s="6" t="s">
        <v>10</v>
      </c>
      <c r="E13" s="6" t="s">
        <v>11</v>
      </c>
    </row>
    <row r="14" spans="1:5" ht="12.75">
      <c r="A14" s="3">
        <v>17899</v>
      </c>
      <c r="B14" s="7">
        <v>1</v>
      </c>
      <c r="C14" s="8">
        <v>112</v>
      </c>
      <c r="D14" s="1">
        <f aca="true" t="shared" si="0" ref="D14:D45">GROWTH($C$14:$C$97,$B$14:$B$97,B14)</f>
        <v>119.26505060337657</v>
      </c>
      <c r="E14" s="1">
        <f aca="true" t="shared" si="1" ref="E14:E45">C14/D14</f>
        <v>0.9390848319216587</v>
      </c>
    </row>
    <row r="15" spans="1:5" ht="12.75">
      <c r="A15" s="3">
        <v>17930</v>
      </c>
      <c r="B15" s="7">
        <v>2</v>
      </c>
      <c r="C15" s="8">
        <v>118</v>
      </c>
      <c r="D15" s="1">
        <f t="shared" si="0"/>
        <v>120.59467190807973</v>
      </c>
      <c r="E15" s="1">
        <f t="shared" si="1"/>
        <v>0.9784843570032891</v>
      </c>
    </row>
    <row r="16" spans="1:5" ht="12.75">
      <c r="A16" s="3">
        <v>17958</v>
      </c>
      <c r="B16" s="7">
        <v>3</v>
      </c>
      <c r="C16" s="8">
        <v>132</v>
      </c>
      <c r="D16" s="1">
        <f t="shared" si="0"/>
        <v>121.93911643890804</v>
      </c>
      <c r="E16" s="1">
        <f t="shared" si="1"/>
        <v>1.0825074336677887</v>
      </c>
    </row>
    <row r="17" spans="1:5" ht="12.75">
      <c r="A17" s="3">
        <v>17989</v>
      </c>
      <c r="B17" s="7">
        <v>4</v>
      </c>
      <c r="C17" s="8">
        <v>129</v>
      </c>
      <c r="D17" s="1">
        <f t="shared" si="0"/>
        <v>123.29854945196259</v>
      </c>
      <c r="E17" s="1">
        <f t="shared" si="1"/>
        <v>1.0462410188390636</v>
      </c>
    </row>
    <row r="18" spans="1:5" ht="12.75">
      <c r="A18" s="3">
        <v>18019</v>
      </c>
      <c r="B18" s="7">
        <v>5</v>
      </c>
      <c r="C18" s="8">
        <v>121</v>
      </c>
      <c r="D18" s="1">
        <f t="shared" si="0"/>
        <v>124.67313804569505</v>
      </c>
      <c r="E18" s="1">
        <f t="shared" si="1"/>
        <v>0.9705378552006224</v>
      </c>
    </row>
    <row r="19" spans="1:5" ht="12.75">
      <c r="A19" s="3">
        <v>18050</v>
      </c>
      <c r="B19" s="7">
        <v>6</v>
      </c>
      <c r="C19" s="8">
        <v>135</v>
      </c>
      <c r="D19" s="1">
        <f t="shared" si="0"/>
        <v>126.06305118144701</v>
      </c>
      <c r="E19" s="1">
        <f t="shared" si="1"/>
        <v>1.070892690084819</v>
      </c>
    </row>
    <row r="20" spans="1:5" ht="12.75">
      <c r="A20" s="3">
        <v>18080</v>
      </c>
      <c r="B20" s="7">
        <v>7</v>
      </c>
      <c r="C20" s="8">
        <v>148</v>
      </c>
      <c r="D20" s="1">
        <f t="shared" si="0"/>
        <v>127.46845970421833</v>
      </c>
      <c r="E20" s="1">
        <f t="shared" si="1"/>
        <v>1.1610715336438808</v>
      </c>
    </row>
    <row r="21" spans="1:5" ht="12.75">
      <c r="A21" s="3">
        <v>18111</v>
      </c>
      <c r="B21" s="7">
        <v>8</v>
      </c>
      <c r="C21" s="8">
        <v>148</v>
      </c>
      <c r="D21" s="1">
        <f t="shared" si="0"/>
        <v>128.889536363667</v>
      </c>
      <c r="E21" s="1">
        <f t="shared" si="1"/>
        <v>1.1482700937212782</v>
      </c>
    </row>
    <row r="22" spans="1:5" ht="12.75">
      <c r="A22" s="3">
        <v>18142</v>
      </c>
      <c r="B22" s="7">
        <v>9</v>
      </c>
      <c r="C22" s="8">
        <v>136</v>
      </c>
      <c r="D22" s="1">
        <f t="shared" si="0"/>
        <v>130.32645583534324</v>
      </c>
      <c r="E22" s="1">
        <f t="shared" si="1"/>
        <v>1.043533326585853</v>
      </c>
    </row>
    <row r="23" spans="1:5" ht="12.75">
      <c r="A23" s="3">
        <v>18172</v>
      </c>
      <c r="B23" s="7">
        <v>10</v>
      </c>
      <c r="C23" s="8">
        <v>119</v>
      </c>
      <c r="D23" s="1">
        <f t="shared" si="0"/>
        <v>131.77939474216012</v>
      </c>
      <c r="E23" s="1">
        <f t="shared" si="1"/>
        <v>0.9030243326950749</v>
      </c>
    </row>
    <row r="24" spans="1:5" ht="12.75">
      <c r="A24" s="3">
        <v>18203</v>
      </c>
      <c r="B24" s="7">
        <v>11</v>
      </c>
      <c r="C24" s="8">
        <v>104</v>
      </c>
      <c r="D24" s="1">
        <f t="shared" si="0"/>
        <v>133.24853167610365</v>
      </c>
      <c r="E24" s="1">
        <f t="shared" si="1"/>
        <v>0.7804964054148074</v>
      </c>
    </row>
    <row r="25" spans="1:5" ht="12.75">
      <c r="A25" s="9">
        <v>18233</v>
      </c>
      <c r="B25" s="10">
        <v>12</v>
      </c>
      <c r="C25" s="11">
        <v>118</v>
      </c>
      <c r="D25" s="12">
        <f t="shared" si="0"/>
        <v>134.73404722018495</v>
      </c>
      <c r="E25" s="12">
        <f t="shared" si="1"/>
        <v>0.8757994169592646</v>
      </c>
    </row>
    <row r="26" spans="1:5" ht="12.75">
      <c r="A26" s="3">
        <v>18264</v>
      </c>
      <c r="B26" s="7">
        <v>13</v>
      </c>
      <c r="C26" s="8">
        <v>115</v>
      </c>
      <c r="D26" s="1">
        <f t="shared" si="0"/>
        <v>136.2361239706372</v>
      </c>
      <c r="E26" s="1">
        <f t="shared" si="1"/>
        <v>0.8441226647404164</v>
      </c>
    </row>
    <row r="27" spans="1:5" ht="12.75">
      <c r="A27" s="3">
        <v>18295</v>
      </c>
      <c r="B27" s="7">
        <v>14</v>
      </c>
      <c r="C27" s="8">
        <v>126</v>
      </c>
      <c r="D27" s="1">
        <f t="shared" si="0"/>
        <v>137.75494655935972</v>
      </c>
      <c r="E27" s="1">
        <f t="shared" si="1"/>
        <v>0.9146676990339914</v>
      </c>
    </row>
    <row r="28" spans="1:5" ht="12.75">
      <c r="A28" s="3">
        <v>18323</v>
      </c>
      <c r="B28" s="7">
        <v>15</v>
      </c>
      <c r="C28" s="8">
        <v>141</v>
      </c>
      <c r="D28" s="1">
        <f t="shared" si="0"/>
        <v>139.29070167661268</v>
      </c>
      <c r="E28" s="1">
        <f t="shared" si="1"/>
        <v>1.012271445996128</v>
      </c>
    </row>
    <row r="29" spans="1:5" ht="12.75">
      <c r="A29" s="3">
        <v>18354</v>
      </c>
      <c r="B29" s="7">
        <v>16</v>
      </c>
      <c r="C29" s="8">
        <v>135</v>
      </c>
      <c r="D29" s="1">
        <f t="shared" si="0"/>
        <v>140.84357809396468</v>
      </c>
      <c r="E29" s="1">
        <f t="shared" si="1"/>
        <v>0.9585101559258449</v>
      </c>
    </row>
    <row r="30" spans="1:5" ht="12.75">
      <c r="A30" s="3">
        <v>18384</v>
      </c>
      <c r="B30" s="7">
        <v>17</v>
      </c>
      <c r="C30" s="8">
        <v>125</v>
      </c>
      <c r="D30" s="1">
        <f t="shared" si="0"/>
        <v>142.413766687496</v>
      </c>
      <c r="E30" s="1">
        <f t="shared" si="1"/>
        <v>0.8777241337510039</v>
      </c>
    </row>
    <row r="31" spans="1:5" ht="12.75">
      <c r="A31" s="3">
        <v>18415</v>
      </c>
      <c r="B31" s="7">
        <v>18</v>
      </c>
      <c r="C31" s="8">
        <v>149</v>
      </c>
      <c r="D31" s="1">
        <f t="shared" si="0"/>
        <v>144.00146046126076</v>
      </c>
      <c r="E31" s="1">
        <f t="shared" si="1"/>
        <v>1.0347117280805909</v>
      </c>
    </row>
    <row r="32" spans="1:5" ht="12.75">
      <c r="A32" s="3">
        <v>18445</v>
      </c>
      <c r="B32" s="7">
        <v>19</v>
      </c>
      <c r="C32" s="8">
        <v>170</v>
      </c>
      <c r="D32" s="1">
        <f t="shared" si="0"/>
        <v>145.6068545710105</v>
      </c>
      <c r="E32" s="1">
        <f t="shared" si="1"/>
        <v>1.1675274526110533</v>
      </c>
    </row>
    <row r="33" spans="1:5" ht="12.75">
      <c r="A33" s="3">
        <v>18476</v>
      </c>
      <c r="B33" s="7">
        <v>20</v>
      </c>
      <c r="C33" s="8">
        <v>170</v>
      </c>
      <c r="D33" s="1">
        <f t="shared" si="0"/>
        <v>147.23014634818222</v>
      </c>
      <c r="E33" s="1">
        <f t="shared" si="1"/>
        <v>1.1546548326996138</v>
      </c>
    </row>
    <row r="34" spans="1:5" ht="12.75">
      <c r="A34" s="3">
        <v>18507</v>
      </c>
      <c r="B34" s="7">
        <v>21</v>
      </c>
      <c r="C34" s="8">
        <v>158</v>
      </c>
      <c r="D34" s="1">
        <f t="shared" si="0"/>
        <v>148.87153532415408</v>
      </c>
      <c r="E34" s="1">
        <f t="shared" si="1"/>
        <v>1.0613177304578039</v>
      </c>
    </row>
    <row r="35" spans="1:5" ht="12.75">
      <c r="A35" s="3">
        <v>18537</v>
      </c>
      <c r="B35" s="7">
        <v>22</v>
      </c>
      <c r="C35" s="8">
        <v>133</v>
      </c>
      <c r="D35" s="1">
        <f t="shared" si="0"/>
        <v>150.5312232547712</v>
      </c>
      <c r="E35" s="1">
        <f t="shared" si="1"/>
        <v>0.8835376284353982</v>
      </c>
    </row>
    <row r="36" spans="1:5" ht="12.75">
      <c r="A36" s="3">
        <v>18568</v>
      </c>
      <c r="B36" s="7">
        <v>23</v>
      </c>
      <c r="C36" s="8">
        <v>114</v>
      </c>
      <c r="D36" s="1">
        <f t="shared" si="0"/>
        <v>152.20941414514516</v>
      </c>
      <c r="E36" s="1">
        <f t="shared" si="1"/>
        <v>0.7489681281559293</v>
      </c>
    </row>
    <row r="37" spans="1:16" ht="12.75">
      <c r="A37" s="9">
        <v>18598</v>
      </c>
      <c r="B37" s="10">
        <v>24</v>
      </c>
      <c r="C37" s="11">
        <v>140</v>
      </c>
      <c r="D37" s="12">
        <f t="shared" si="0"/>
        <v>153.90631427472962</v>
      </c>
      <c r="E37" s="12">
        <f t="shared" si="1"/>
        <v>0.90964429016274</v>
      </c>
      <c r="H37" s="13"/>
      <c r="I37" s="14" t="s">
        <v>4</v>
      </c>
      <c r="J37" s="14"/>
      <c r="K37" s="14"/>
      <c r="L37" s="14"/>
      <c r="M37" s="14"/>
      <c r="N37" s="14"/>
      <c r="O37" s="14"/>
      <c r="P37" s="13"/>
    </row>
    <row r="38" spans="1:16" ht="25.5">
      <c r="A38" s="3">
        <v>18629</v>
      </c>
      <c r="B38" s="7">
        <v>25</v>
      </c>
      <c r="C38" s="8">
        <v>145</v>
      </c>
      <c r="D38" s="1">
        <f t="shared" si="0"/>
        <v>155.62213222267613</v>
      </c>
      <c r="E38" s="1">
        <f t="shared" si="1"/>
        <v>0.9317440773303558</v>
      </c>
      <c r="H38" s="15" t="s">
        <v>5</v>
      </c>
      <c r="I38" s="16">
        <v>1949</v>
      </c>
      <c r="J38" s="16">
        <v>1950</v>
      </c>
      <c r="K38" s="16">
        <v>1951</v>
      </c>
      <c r="L38" s="16">
        <v>1952</v>
      </c>
      <c r="M38" s="16">
        <v>1953</v>
      </c>
      <c r="N38" s="16">
        <v>1954</v>
      </c>
      <c r="O38" s="16">
        <v>1955</v>
      </c>
      <c r="P38" s="17" t="s">
        <v>6</v>
      </c>
    </row>
    <row r="39" spans="1:16" ht="12.75">
      <c r="A39" s="3">
        <v>18660</v>
      </c>
      <c r="B39" s="7">
        <v>26</v>
      </c>
      <c r="C39" s="8">
        <v>150</v>
      </c>
      <c r="D39" s="1">
        <f t="shared" si="0"/>
        <v>157.3570788934718</v>
      </c>
      <c r="E39" s="1">
        <f t="shared" si="1"/>
        <v>0.9532459616992991</v>
      </c>
      <c r="H39" s="18">
        <v>1</v>
      </c>
      <c r="I39" s="19">
        <f aca="true" t="shared" si="2" ref="I39:I50">E14</f>
        <v>0.9390848319216587</v>
      </c>
      <c r="J39" s="19">
        <f aca="true" t="shared" si="3" ref="J39:J50">E26</f>
        <v>0.8441226647404164</v>
      </c>
      <c r="K39" s="19">
        <f aca="true" t="shared" si="4" ref="K39:K50">E38</f>
        <v>0.9317440773303558</v>
      </c>
      <c r="L39" s="19">
        <f aca="true" t="shared" si="5" ref="L39:L50">E50</f>
        <v>0.9619348667531826</v>
      </c>
      <c r="M39" s="19">
        <f aca="true" t="shared" si="6" ref="M39:M50">E62</f>
        <v>0.965220518100032</v>
      </c>
      <c r="N39" s="19">
        <f aca="true" t="shared" si="7" ref="N39:N50">E74</f>
        <v>0.8794710721468073</v>
      </c>
      <c r="O39" s="19">
        <f aca="true" t="shared" si="8" ref="O39:O50">E86</f>
        <v>0.9133298995369362</v>
      </c>
      <c r="P39" s="20">
        <f aca="true" t="shared" si="9" ref="P39:P50">GEOMEAN(I39:O39)</f>
        <v>0.9183411979648158</v>
      </c>
    </row>
    <row r="40" spans="1:16" ht="12.75">
      <c r="A40" s="3">
        <v>18688</v>
      </c>
      <c r="B40" s="7">
        <v>27</v>
      </c>
      <c r="C40" s="8">
        <v>178</v>
      </c>
      <c r="D40" s="1">
        <f t="shared" si="0"/>
        <v>159.11136754286335</v>
      </c>
      <c r="E40" s="1">
        <f t="shared" si="1"/>
        <v>1.1187132808223033</v>
      </c>
      <c r="H40" s="21">
        <v>2</v>
      </c>
      <c r="I40" s="19">
        <f t="shared" si="2"/>
        <v>0.9784843570032891</v>
      </c>
      <c r="J40" s="19">
        <f t="shared" si="3"/>
        <v>0.9146676990339914</v>
      </c>
      <c r="K40" s="19">
        <f t="shared" si="4"/>
        <v>0.9532459616992991</v>
      </c>
      <c r="L40" s="19">
        <f t="shared" si="5"/>
        <v>1.0013989642045409</v>
      </c>
      <c r="M40" s="19">
        <f t="shared" si="6"/>
        <v>0.9545784412628343</v>
      </c>
      <c r="N40" s="19">
        <f t="shared" si="7"/>
        <v>0.8015568269127343</v>
      </c>
      <c r="O40" s="19">
        <f t="shared" si="8"/>
        <v>0.8696676327632535</v>
      </c>
      <c r="P40" s="20">
        <f t="shared" si="9"/>
        <v>0.9224890649120508</v>
      </c>
    </row>
    <row r="41" spans="1:16" ht="12.75">
      <c r="A41" s="3">
        <v>18719</v>
      </c>
      <c r="B41" s="7">
        <v>28</v>
      </c>
      <c r="C41" s="8">
        <v>163</v>
      </c>
      <c r="D41" s="1">
        <f t="shared" si="0"/>
        <v>160.88521380407022</v>
      </c>
      <c r="E41" s="1">
        <f t="shared" si="1"/>
        <v>1.0131446895953111</v>
      </c>
      <c r="H41" s="21">
        <v>3</v>
      </c>
      <c r="I41" s="19">
        <f t="shared" si="2"/>
        <v>1.0825074336677887</v>
      </c>
      <c r="J41" s="19">
        <f t="shared" si="3"/>
        <v>1.012271445996128</v>
      </c>
      <c r="K41" s="19">
        <f t="shared" si="4"/>
        <v>1.1187132808223033</v>
      </c>
      <c r="L41" s="19">
        <f t="shared" si="5"/>
        <v>1.0618838560755215</v>
      </c>
      <c r="M41" s="19">
        <f t="shared" si="6"/>
        <v>1.136717719279866</v>
      </c>
      <c r="N41" s="19">
        <f t="shared" si="7"/>
        <v>0.9908990381857022</v>
      </c>
      <c r="O41" s="19">
        <f t="shared" si="8"/>
        <v>0.9855841795412739</v>
      </c>
      <c r="P41" s="20">
        <f t="shared" si="9"/>
        <v>1.0540052595753229</v>
      </c>
    </row>
    <row r="42" spans="1:16" ht="12" customHeight="1">
      <c r="A42" s="3">
        <v>18749</v>
      </c>
      <c r="B42" s="7">
        <v>29</v>
      </c>
      <c r="C42" s="8">
        <v>172</v>
      </c>
      <c r="D42" s="1">
        <f t="shared" si="0"/>
        <v>162.6788357142894</v>
      </c>
      <c r="E42" s="1">
        <f t="shared" si="1"/>
        <v>1.0572979530175717</v>
      </c>
      <c r="H42" s="21">
        <v>4</v>
      </c>
      <c r="I42" s="19">
        <f t="shared" si="2"/>
        <v>1.0462410188390636</v>
      </c>
      <c r="J42" s="19">
        <f t="shared" si="3"/>
        <v>0.9585101559258449</v>
      </c>
      <c r="K42" s="19">
        <f t="shared" si="4"/>
        <v>1.0131446895953111</v>
      </c>
      <c r="L42" s="19">
        <f t="shared" si="5"/>
        <v>0.9848800958420433</v>
      </c>
      <c r="M42" s="19">
        <f t="shared" si="6"/>
        <v>1.1194212984098504</v>
      </c>
      <c r="N42" s="19">
        <f t="shared" si="7"/>
        <v>0.9466130301777405</v>
      </c>
      <c r="O42" s="19">
        <f t="shared" si="8"/>
        <v>0.9820188376513631</v>
      </c>
      <c r="P42" s="20">
        <f t="shared" si="9"/>
        <v>1.0057959432782142</v>
      </c>
    </row>
    <row r="43" spans="1:17" ht="12.75">
      <c r="A43" s="3">
        <v>18780</v>
      </c>
      <c r="B43" s="7">
        <v>30</v>
      </c>
      <c r="C43" s="8">
        <v>178</v>
      </c>
      <c r="D43" s="1">
        <f t="shared" si="0"/>
        <v>164.49245374149632</v>
      </c>
      <c r="E43" s="1">
        <f t="shared" si="1"/>
        <v>1.0821165102183417</v>
      </c>
      <c r="H43" s="21">
        <v>5</v>
      </c>
      <c r="I43" s="19">
        <f t="shared" si="2"/>
        <v>0.9705378552006224</v>
      </c>
      <c r="J43" s="19">
        <f t="shared" si="3"/>
        <v>0.8777241337510039</v>
      </c>
      <c r="K43" s="19">
        <f t="shared" si="4"/>
        <v>1.0572979530175717</v>
      </c>
      <c r="L43" s="19">
        <f t="shared" si="5"/>
        <v>0.984783927429714</v>
      </c>
      <c r="M43" s="19">
        <f t="shared" si="6"/>
        <v>1.078813226078</v>
      </c>
      <c r="N43" s="19">
        <f t="shared" si="7"/>
        <v>0.9650449777883974</v>
      </c>
      <c r="O43" s="19">
        <f t="shared" si="8"/>
        <v>0.974801927790692</v>
      </c>
      <c r="P43" s="20">
        <f t="shared" si="9"/>
        <v>0.9850860098771368</v>
      </c>
      <c r="Q43" s="19"/>
    </row>
    <row r="44" spans="1:17" ht="12.75">
      <c r="A44" s="3">
        <v>18810</v>
      </c>
      <c r="B44" s="7">
        <v>31</v>
      </c>
      <c r="C44" s="8">
        <v>199</v>
      </c>
      <c r="D44" s="1">
        <f t="shared" si="0"/>
        <v>166.32629081154406</v>
      </c>
      <c r="E44" s="1">
        <f t="shared" si="1"/>
        <v>1.196443442759611</v>
      </c>
      <c r="H44" s="21">
        <v>6</v>
      </c>
      <c r="I44" s="19">
        <f t="shared" si="2"/>
        <v>1.070892690084819</v>
      </c>
      <c r="J44" s="19">
        <f t="shared" si="3"/>
        <v>1.0347117280805909</v>
      </c>
      <c r="K44" s="19">
        <f t="shared" si="4"/>
        <v>1.0821165102183417</v>
      </c>
      <c r="L44" s="19">
        <f t="shared" si="5"/>
        <v>1.1601961828012837</v>
      </c>
      <c r="M44" s="19">
        <f t="shared" si="6"/>
        <v>1.1321452008416544</v>
      </c>
      <c r="N44" s="19">
        <f t="shared" si="7"/>
        <v>1.076764430785232</v>
      </c>
      <c r="O44" s="19">
        <f t="shared" si="8"/>
        <v>1.1247299125341872</v>
      </c>
      <c r="P44" s="20">
        <f t="shared" si="9"/>
        <v>1.0966375752982847</v>
      </c>
      <c r="Q44" s="19"/>
    </row>
    <row r="45" spans="1:17" ht="12.75">
      <c r="A45" s="3">
        <v>18841</v>
      </c>
      <c r="B45" s="7">
        <v>32</v>
      </c>
      <c r="C45" s="8">
        <v>199</v>
      </c>
      <c r="D45" s="1">
        <f t="shared" si="0"/>
        <v>168.18057233556513</v>
      </c>
      <c r="E45" s="1">
        <f t="shared" si="1"/>
        <v>1.183252008459942</v>
      </c>
      <c r="H45" s="21">
        <v>7</v>
      </c>
      <c r="I45" s="19">
        <f t="shared" si="2"/>
        <v>1.1610715336438808</v>
      </c>
      <c r="J45" s="19">
        <f t="shared" si="3"/>
        <v>1.1675274526110533</v>
      </c>
      <c r="K45" s="19">
        <f t="shared" si="4"/>
        <v>1.196443442759611</v>
      </c>
      <c r="L45" s="19">
        <f t="shared" si="5"/>
        <v>1.210564268998121</v>
      </c>
      <c r="M45" s="19">
        <f t="shared" si="6"/>
        <v>1.216423662493509</v>
      </c>
      <c r="N45" s="19">
        <f t="shared" si="7"/>
        <v>1.2181725063938351</v>
      </c>
      <c r="O45" s="19">
        <f t="shared" si="8"/>
        <v>1.285358138810988</v>
      </c>
      <c r="P45" s="20">
        <f t="shared" si="9"/>
        <v>1.2073466653091731</v>
      </c>
      <c r="Q45" s="19"/>
    </row>
    <row r="46" spans="1:17" ht="12.75">
      <c r="A46" s="3">
        <v>18872</v>
      </c>
      <c r="B46" s="7">
        <v>33</v>
      </c>
      <c r="C46" s="8">
        <v>184</v>
      </c>
      <c r="D46" s="1">
        <f aca="true" t="shared" si="10" ref="D46:D77">GROWTH($C$14:$C$97,$B$14:$B$97,B46)</f>
        <v>170.05552623767844</v>
      </c>
      <c r="E46" s="1">
        <f aca="true" t="shared" si="11" ref="E46:E77">C46/D46</f>
        <v>1.0819995331573762</v>
      </c>
      <c r="H46" s="21">
        <v>8</v>
      </c>
      <c r="I46" s="19">
        <f t="shared" si="2"/>
        <v>1.1482700937212782</v>
      </c>
      <c r="J46" s="19">
        <f t="shared" si="3"/>
        <v>1.1546548326996138</v>
      </c>
      <c r="K46" s="19">
        <f t="shared" si="4"/>
        <v>1.183252008459942</v>
      </c>
      <c r="L46" s="19">
        <f t="shared" si="5"/>
        <v>1.2596806481885778</v>
      </c>
      <c r="M46" s="19">
        <f t="shared" si="6"/>
        <v>1.2394668426304392</v>
      </c>
      <c r="N46" s="19">
        <f t="shared" si="7"/>
        <v>1.1688386051392436</v>
      </c>
      <c r="O46" s="19">
        <f t="shared" si="8"/>
        <v>1.2118177777301122</v>
      </c>
      <c r="P46" s="20">
        <f t="shared" si="9"/>
        <v>1.1944833563816486</v>
      </c>
      <c r="Q46" s="19"/>
    </row>
    <row r="47" spans="1:17" ht="12.75">
      <c r="A47" s="3">
        <v>18902</v>
      </c>
      <c r="B47" s="7">
        <v>34</v>
      </c>
      <c r="C47" s="8">
        <v>162</v>
      </c>
      <c r="D47" s="1">
        <f t="shared" si="10"/>
        <v>171.95138298300498</v>
      </c>
      <c r="E47" s="1">
        <f t="shared" si="11"/>
        <v>0.9421267639121662</v>
      </c>
      <c r="H47" s="21">
        <v>9</v>
      </c>
      <c r="I47" s="19">
        <f t="shared" si="2"/>
        <v>1.043533326585853</v>
      </c>
      <c r="J47" s="19">
        <f t="shared" si="3"/>
        <v>1.0613177304578039</v>
      </c>
      <c r="K47" s="19">
        <f t="shared" si="4"/>
        <v>1.0819995331573762</v>
      </c>
      <c r="L47" s="19">
        <f t="shared" si="5"/>
        <v>1.0759112637367108</v>
      </c>
      <c r="M47" s="19">
        <f t="shared" si="6"/>
        <v>1.0680692991081788</v>
      </c>
      <c r="N47" s="19">
        <f t="shared" si="7"/>
        <v>1.0218138089678053</v>
      </c>
      <c r="O47" s="19">
        <f t="shared" si="8"/>
        <v>1.0775750199583585</v>
      </c>
      <c r="P47" s="20">
        <f t="shared" si="9"/>
        <v>1.06126747628921</v>
      </c>
      <c r="Q47" s="19"/>
    </row>
    <row r="48" spans="1:17" ht="12.75">
      <c r="A48" s="3">
        <v>18933</v>
      </c>
      <c r="B48" s="7">
        <v>35</v>
      </c>
      <c r="C48" s="8">
        <v>146</v>
      </c>
      <c r="D48" s="1">
        <f t="shared" si="10"/>
        <v>173.86837560599648</v>
      </c>
      <c r="E48" s="1">
        <f t="shared" si="11"/>
        <v>0.8397156727963625</v>
      </c>
      <c r="H48" s="21">
        <v>10</v>
      </c>
      <c r="I48" s="19">
        <f t="shared" si="2"/>
        <v>0.9030243326950749</v>
      </c>
      <c r="J48" s="19">
        <f t="shared" si="3"/>
        <v>0.8835376284353982</v>
      </c>
      <c r="K48" s="19">
        <f t="shared" si="4"/>
        <v>0.9421267639121662</v>
      </c>
      <c r="L48" s="19">
        <f t="shared" si="5"/>
        <v>0.9724081985133004</v>
      </c>
      <c r="M48" s="19">
        <f t="shared" si="6"/>
        <v>0.940412985847682</v>
      </c>
      <c r="N48" s="19">
        <f t="shared" si="7"/>
        <v>0.8934958964141749</v>
      </c>
      <c r="O48" s="19">
        <f t="shared" si="8"/>
        <v>0.9358980888244566</v>
      </c>
      <c r="P48" s="20">
        <f t="shared" si="9"/>
        <v>0.9239448052626693</v>
      </c>
      <c r="Q48" s="19"/>
    </row>
    <row r="49" spans="1:17" ht="12.75">
      <c r="A49" s="9">
        <v>18963</v>
      </c>
      <c r="B49" s="10">
        <v>36</v>
      </c>
      <c r="C49" s="11">
        <v>166</v>
      </c>
      <c r="D49" s="12">
        <f t="shared" si="10"/>
        <v>175.80673973907903</v>
      </c>
      <c r="E49" s="12">
        <f t="shared" si="11"/>
        <v>0.9442186360225235</v>
      </c>
      <c r="H49" s="21">
        <v>11</v>
      </c>
      <c r="I49" s="19">
        <f t="shared" si="2"/>
        <v>0.7804964054148074</v>
      </c>
      <c r="J49" s="19">
        <f t="shared" si="3"/>
        <v>0.7489681281559293</v>
      </c>
      <c r="K49" s="19">
        <f t="shared" si="4"/>
        <v>0.8397156727963625</v>
      </c>
      <c r="L49" s="19">
        <f t="shared" si="5"/>
        <v>0.866021687241314</v>
      </c>
      <c r="M49" s="19">
        <f t="shared" si="6"/>
        <v>0.7934028273847699</v>
      </c>
      <c r="N49" s="19">
        <f t="shared" si="7"/>
        <v>0.7833181585602605</v>
      </c>
      <c r="O49" s="19">
        <f t="shared" si="8"/>
        <v>0.8005923207952682</v>
      </c>
      <c r="P49" s="20">
        <f t="shared" si="9"/>
        <v>0.8009765549267612</v>
      </c>
      <c r="Q49" s="19"/>
    </row>
    <row r="50" spans="1:17" ht="12.75">
      <c r="A50" s="3">
        <v>18994</v>
      </c>
      <c r="B50" s="7">
        <v>37</v>
      </c>
      <c r="C50" s="8">
        <v>171</v>
      </c>
      <c r="D50" s="1">
        <f t="shared" si="10"/>
        <v>177.76671364161697</v>
      </c>
      <c r="E50" s="1">
        <f t="shared" si="11"/>
        <v>0.9619348667531826</v>
      </c>
      <c r="H50" s="21">
        <v>12</v>
      </c>
      <c r="I50" s="19">
        <f t="shared" si="2"/>
        <v>0.8757994169592646</v>
      </c>
      <c r="J50" s="19">
        <f t="shared" si="3"/>
        <v>0.90964429016274</v>
      </c>
      <c r="K50" s="19">
        <f t="shared" si="4"/>
        <v>0.9442186360225235</v>
      </c>
      <c r="L50" s="19">
        <f t="shared" si="5"/>
        <v>0.9660222454535371</v>
      </c>
      <c r="M50" s="19">
        <f t="shared" si="6"/>
        <v>0.876198232144281</v>
      </c>
      <c r="N50" s="19">
        <f t="shared" si="7"/>
        <v>0.8739019636339115</v>
      </c>
      <c r="O50" s="19">
        <f t="shared" si="8"/>
        <v>0.9287374248923882</v>
      </c>
      <c r="P50" s="20">
        <f t="shared" si="9"/>
        <v>0.910001267026314</v>
      </c>
      <c r="Q50" s="19"/>
    </row>
    <row r="51" spans="1:17" ht="12.75">
      <c r="A51" s="3">
        <v>19025</v>
      </c>
      <c r="B51" s="7">
        <v>38</v>
      </c>
      <c r="C51" s="8">
        <v>180</v>
      </c>
      <c r="D51" s="1">
        <f t="shared" si="10"/>
        <v>179.7485382291988</v>
      </c>
      <c r="E51" s="1">
        <f t="shared" si="11"/>
        <v>1.0013989642045409</v>
      </c>
      <c r="Q51" s="19"/>
    </row>
    <row r="52" spans="1:17" ht="12.75">
      <c r="A52" s="3">
        <v>19054</v>
      </c>
      <c r="B52" s="7">
        <v>39</v>
      </c>
      <c r="C52" s="8">
        <v>193</v>
      </c>
      <c r="D52" s="1">
        <f t="shared" si="10"/>
        <v>181.7524571032501</v>
      </c>
      <c r="E52" s="1">
        <f t="shared" si="11"/>
        <v>1.0618838560755215</v>
      </c>
      <c r="Q52" s="19"/>
    </row>
    <row r="53" spans="1:17" ht="12.75">
      <c r="A53" s="3">
        <v>19085</v>
      </c>
      <c r="B53" s="7">
        <v>40</v>
      </c>
      <c r="C53" s="8">
        <v>181</v>
      </c>
      <c r="D53" s="1">
        <f t="shared" si="10"/>
        <v>183.77871658097666</v>
      </c>
      <c r="E53" s="1">
        <f t="shared" si="11"/>
        <v>0.9848800958420433</v>
      </c>
      <c r="Q53" s="19"/>
    </row>
    <row r="54" spans="1:17" ht="12.75">
      <c r="A54" s="3">
        <v>19115</v>
      </c>
      <c r="B54" s="7">
        <v>41</v>
      </c>
      <c r="C54" s="8">
        <v>183</v>
      </c>
      <c r="D54" s="1">
        <f t="shared" si="10"/>
        <v>185.82756572564094</v>
      </c>
      <c r="E54" s="1">
        <f t="shared" si="11"/>
        <v>0.984783927429714</v>
      </c>
      <c r="Q54" s="19"/>
    </row>
    <row r="55" spans="1:18" ht="12.75">
      <c r="A55" s="3">
        <v>19146</v>
      </c>
      <c r="B55" s="7">
        <v>42</v>
      </c>
      <c r="C55" s="8">
        <v>218</v>
      </c>
      <c r="D55" s="1">
        <f t="shared" si="10"/>
        <v>187.89925637717656</v>
      </c>
      <c r="E55" s="1">
        <f t="shared" si="11"/>
        <v>1.1601961828012837</v>
      </c>
      <c r="Q55" s="19"/>
      <c r="R55" s="19"/>
    </row>
    <row r="56" spans="1:5" ht="12.75">
      <c r="A56" s="3">
        <v>19176</v>
      </c>
      <c r="B56" s="7">
        <v>43</v>
      </c>
      <c r="C56" s="8">
        <v>230</v>
      </c>
      <c r="D56" s="1">
        <f t="shared" si="10"/>
        <v>189.99404318314387</v>
      </c>
      <c r="E56" s="1">
        <f t="shared" si="11"/>
        <v>1.210564268998121</v>
      </c>
    </row>
    <row r="57" spans="1:5" ht="12.75">
      <c r="A57" s="3">
        <v>19207</v>
      </c>
      <c r="B57" s="7">
        <v>44</v>
      </c>
      <c r="C57" s="8">
        <v>242</v>
      </c>
      <c r="D57" s="1">
        <f t="shared" si="10"/>
        <v>192.11218363003056</v>
      </c>
      <c r="E57" s="1">
        <f t="shared" si="11"/>
        <v>1.2596806481885778</v>
      </c>
    </row>
    <row r="58" spans="1:5" ht="12.75">
      <c r="A58" s="3">
        <v>19238</v>
      </c>
      <c r="B58" s="7">
        <v>45</v>
      </c>
      <c r="C58" s="8">
        <v>209</v>
      </c>
      <c r="D58" s="1">
        <f t="shared" si="10"/>
        <v>194.25393807490147</v>
      </c>
      <c r="E58" s="1">
        <f t="shared" si="11"/>
        <v>1.0759112637367108</v>
      </c>
    </row>
    <row r="59" spans="1:5" ht="12.75">
      <c r="A59" s="3">
        <v>19268</v>
      </c>
      <c r="B59" s="7">
        <v>46</v>
      </c>
      <c r="C59" s="8">
        <v>191</v>
      </c>
      <c r="D59" s="1">
        <f t="shared" si="10"/>
        <v>196.419569777401</v>
      </c>
      <c r="E59" s="1">
        <f t="shared" si="11"/>
        <v>0.9724081985133004</v>
      </c>
    </row>
    <row r="60" spans="1:5" ht="12.75">
      <c r="A60" s="3">
        <v>19299</v>
      </c>
      <c r="B60" s="7">
        <v>47</v>
      </c>
      <c r="C60" s="8">
        <v>172</v>
      </c>
      <c r="D60" s="1">
        <f t="shared" si="10"/>
        <v>198.6093449321123</v>
      </c>
      <c r="E60" s="1">
        <f t="shared" si="11"/>
        <v>0.866021687241314</v>
      </c>
    </row>
    <row r="61" spans="1:5" ht="12.75">
      <c r="A61" s="9">
        <v>19329</v>
      </c>
      <c r="B61" s="10">
        <v>48</v>
      </c>
      <c r="C61" s="11">
        <v>194</v>
      </c>
      <c r="D61" s="12">
        <f t="shared" si="10"/>
        <v>200.82353270127757</v>
      </c>
      <c r="E61" s="12">
        <f t="shared" si="11"/>
        <v>0.9660222454535371</v>
      </c>
    </row>
    <row r="62" spans="1:5" ht="12.75">
      <c r="A62" s="3">
        <v>19360</v>
      </c>
      <c r="B62" s="7">
        <v>49</v>
      </c>
      <c r="C62" s="8">
        <v>196</v>
      </c>
      <c r="D62" s="1">
        <f t="shared" si="10"/>
        <v>203.0624052478827</v>
      </c>
      <c r="E62" s="1">
        <f t="shared" si="11"/>
        <v>0.965220518100032</v>
      </c>
    </row>
    <row r="63" spans="1:5" ht="12.75">
      <c r="A63" s="3">
        <v>19391</v>
      </c>
      <c r="B63" s="7">
        <v>50</v>
      </c>
      <c r="C63" s="8">
        <v>196</v>
      </c>
      <c r="D63" s="1">
        <f t="shared" si="10"/>
        <v>205.32623776911092</v>
      </c>
      <c r="E63" s="1">
        <f t="shared" si="11"/>
        <v>0.9545784412628343</v>
      </c>
    </row>
    <row r="64" spans="1:5" ht="12.75">
      <c r="A64" s="3">
        <v>19419</v>
      </c>
      <c r="B64" s="7">
        <v>51</v>
      </c>
      <c r="C64" s="8">
        <v>236</v>
      </c>
      <c r="D64" s="1">
        <f t="shared" si="10"/>
        <v>207.6153085301695</v>
      </c>
      <c r="E64" s="1">
        <f t="shared" si="11"/>
        <v>1.136717719279866</v>
      </c>
    </row>
    <row r="65" spans="1:5" ht="12.75">
      <c r="A65" s="3">
        <v>19450</v>
      </c>
      <c r="B65" s="7">
        <v>52</v>
      </c>
      <c r="C65" s="8">
        <v>235</v>
      </c>
      <c r="D65" s="1">
        <f t="shared" si="10"/>
        <v>209.92989889849332</v>
      </c>
      <c r="E65" s="1">
        <f t="shared" si="11"/>
        <v>1.1194212984098504</v>
      </c>
    </row>
    <row r="66" spans="1:5" ht="12.75">
      <c r="A66" s="3">
        <v>19480</v>
      </c>
      <c r="B66" s="7">
        <v>53</v>
      </c>
      <c r="C66" s="8">
        <v>229</v>
      </c>
      <c r="D66" s="1">
        <f t="shared" si="10"/>
        <v>212.2702933783303</v>
      </c>
      <c r="E66" s="1">
        <f t="shared" si="11"/>
        <v>1.078813226078</v>
      </c>
    </row>
    <row r="67" spans="1:5" ht="12.75">
      <c r="A67" s="3">
        <v>19511</v>
      </c>
      <c r="B67" s="7">
        <v>54</v>
      </c>
      <c r="C67" s="8">
        <v>243</v>
      </c>
      <c r="D67" s="1">
        <f t="shared" si="10"/>
        <v>214.63677964571153</v>
      </c>
      <c r="E67" s="1">
        <f t="shared" si="11"/>
        <v>1.1321452008416544</v>
      </c>
    </row>
    <row r="68" spans="1:5" ht="12.75">
      <c r="A68" s="3">
        <v>19541</v>
      </c>
      <c r="B68" s="7">
        <v>55</v>
      </c>
      <c r="C68" s="8">
        <v>264</v>
      </c>
      <c r="D68" s="1">
        <f t="shared" si="10"/>
        <v>217.02964858381216</v>
      </c>
      <c r="E68" s="1">
        <f t="shared" si="11"/>
        <v>1.216423662493509</v>
      </c>
    </row>
    <row r="69" spans="1:5" ht="12.75">
      <c r="A69" s="3">
        <v>19572</v>
      </c>
      <c r="B69" s="7">
        <v>56</v>
      </c>
      <c r="C69" s="8">
        <v>272</v>
      </c>
      <c r="D69" s="1">
        <f t="shared" si="10"/>
        <v>219.4491943187058</v>
      </c>
      <c r="E69" s="1">
        <f t="shared" si="11"/>
        <v>1.2394668426304392</v>
      </c>
    </row>
    <row r="70" spans="1:5" ht="12.75">
      <c r="A70" s="3">
        <v>19603</v>
      </c>
      <c r="B70" s="7">
        <v>57</v>
      </c>
      <c r="C70" s="8">
        <v>237</v>
      </c>
      <c r="D70" s="1">
        <f t="shared" si="10"/>
        <v>221.89571425551816</v>
      </c>
      <c r="E70" s="1">
        <f t="shared" si="11"/>
        <v>1.0680692991081788</v>
      </c>
    </row>
    <row r="71" spans="1:14" ht="48.75" customHeight="1">
      <c r="A71" s="3">
        <v>19633</v>
      </c>
      <c r="B71" s="7">
        <v>58</v>
      </c>
      <c r="C71" s="8">
        <v>211</v>
      </c>
      <c r="D71" s="1">
        <f t="shared" si="10"/>
        <v>224.36950911498315</v>
      </c>
      <c r="E71" s="1">
        <f t="shared" si="11"/>
        <v>0.940412985847682</v>
      </c>
      <c r="H71" s="5" t="s">
        <v>5</v>
      </c>
      <c r="I71" s="22" t="s">
        <v>3</v>
      </c>
      <c r="J71" s="5" t="s">
        <v>12</v>
      </c>
      <c r="K71" s="5" t="s">
        <v>13</v>
      </c>
      <c r="L71" s="5" t="s">
        <v>14</v>
      </c>
      <c r="M71" s="5" t="s">
        <v>7</v>
      </c>
      <c r="N71" s="5" t="s">
        <v>8</v>
      </c>
    </row>
    <row r="72" spans="1:14" ht="12.75">
      <c r="A72" s="3">
        <v>19664</v>
      </c>
      <c r="B72" s="7">
        <v>59</v>
      </c>
      <c r="C72" s="8">
        <v>180</v>
      </c>
      <c r="D72" s="1">
        <f t="shared" si="10"/>
        <v>226.87088297040683</v>
      </c>
      <c r="E72" s="1">
        <f t="shared" si="11"/>
        <v>0.7934028273847699</v>
      </c>
      <c r="H72" s="23">
        <v>20455</v>
      </c>
      <c r="I72" s="7">
        <v>85</v>
      </c>
      <c r="J72" s="19">
        <f aca="true" t="shared" si="12" ref="J72:J83">P39</f>
        <v>0.9183411979648158</v>
      </c>
      <c r="K72" s="19">
        <f aca="true" t="shared" si="13" ref="K72:K83">GROWTH($C$14:$C$97,$B$14:$B$97,I72)</f>
        <v>302.66818537748867</v>
      </c>
      <c r="L72" s="19">
        <f aca="true" t="shared" si="14" ref="L72:L83">J72*K72</f>
        <v>277.9526639453999</v>
      </c>
      <c r="M72" s="8">
        <v>284</v>
      </c>
      <c r="N72" s="24">
        <f aca="true" t="shared" si="15" ref="N72:N83">(L72-M72)/L72</f>
        <v>-0.021756711983836365</v>
      </c>
    </row>
    <row r="73" spans="1:14" ht="12.75">
      <c r="A73" s="9">
        <v>19694</v>
      </c>
      <c r="B73" s="10">
        <v>60</v>
      </c>
      <c r="C73" s="11">
        <v>201</v>
      </c>
      <c r="D73" s="12">
        <f t="shared" si="10"/>
        <v>229.40014328504364</v>
      </c>
      <c r="E73" s="12">
        <f t="shared" si="11"/>
        <v>0.876198232144281</v>
      </c>
      <c r="H73" s="23">
        <v>20486</v>
      </c>
      <c r="I73" s="7">
        <v>86</v>
      </c>
      <c r="J73" s="19">
        <f t="shared" si="12"/>
        <v>0.9224890649120508</v>
      </c>
      <c r="K73" s="19">
        <f t="shared" si="13"/>
        <v>306.0424686691805</v>
      </c>
      <c r="L73" s="19">
        <f t="shared" si="14"/>
        <v>282.3208307460079</v>
      </c>
      <c r="M73" s="8">
        <v>277</v>
      </c>
      <c r="N73" s="24">
        <f t="shared" si="15"/>
        <v>0.018846752228477395</v>
      </c>
    </row>
    <row r="74" spans="1:14" ht="12.75">
      <c r="A74" s="3">
        <v>19725</v>
      </c>
      <c r="B74" s="7">
        <v>61</v>
      </c>
      <c r="C74" s="8">
        <v>204</v>
      </c>
      <c r="D74" s="1">
        <f t="shared" si="10"/>
        <v>231.9576009498888</v>
      </c>
      <c r="E74" s="1">
        <f t="shared" si="11"/>
        <v>0.8794710721468073</v>
      </c>
      <c r="H74" s="23">
        <v>20515</v>
      </c>
      <c r="I74" s="7">
        <v>87</v>
      </c>
      <c r="J74" s="19">
        <f t="shared" si="12"/>
        <v>1.0540052595753229</v>
      </c>
      <c r="K74" s="19">
        <f t="shared" si="13"/>
        <v>309.45437001352093</v>
      </c>
      <c r="L74" s="19">
        <f t="shared" si="14"/>
        <v>326.1665335928191</v>
      </c>
      <c r="M74" s="8">
        <v>317</v>
      </c>
      <c r="N74" s="24">
        <f t="shared" si="15"/>
        <v>0.028103844658270396</v>
      </c>
    </row>
    <row r="75" spans="1:14" ht="12.75">
      <c r="A75" s="3">
        <v>19756</v>
      </c>
      <c r="B75" s="7">
        <v>62</v>
      </c>
      <c r="C75" s="8">
        <v>188</v>
      </c>
      <c r="D75" s="1">
        <f t="shared" si="10"/>
        <v>234.5435703218926</v>
      </c>
      <c r="E75" s="1">
        <f t="shared" si="11"/>
        <v>0.8015568269127343</v>
      </c>
      <c r="H75" s="23">
        <v>20546</v>
      </c>
      <c r="I75" s="7">
        <v>88</v>
      </c>
      <c r="J75" s="19">
        <f t="shared" si="12"/>
        <v>1.0057959432782142</v>
      </c>
      <c r="K75" s="19">
        <f t="shared" si="13"/>
        <v>312.90430879375754</v>
      </c>
      <c r="L75" s="19">
        <f t="shared" si="14"/>
        <v>314.717884419035</v>
      </c>
      <c r="M75" s="8">
        <v>313</v>
      </c>
      <c r="N75" s="24">
        <f t="shared" si="15"/>
        <v>0.005458489981292863</v>
      </c>
    </row>
    <row r="76" spans="1:14" ht="12.75">
      <c r="A76" s="3">
        <v>19784</v>
      </c>
      <c r="B76" s="7">
        <v>63</v>
      </c>
      <c r="C76" s="8">
        <v>235</v>
      </c>
      <c r="D76" s="1">
        <f t="shared" si="10"/>
        <v>237.15836926260005</v>
      </c>
      <c r="E76" s="1">
        <f t="shared" si="11"/>
        <v>0.9908990381857022</v>
      </c>
      <c r="H76" s="23">
        <v>20576</v>
      </c>
      <c r="I76" s="7">
        <v>89</v>
      </c>
      <c r="J76" s="19">
        <f t="shared" si="12"/>
        <v>0.9850860098771368</v>
      </c>
      <c r="K76" s="19">
        <f t="shared" si="13"/>
        <v>316.3927090686141</v>
      </c>
      <c r="L76" s="19">
        <f t="shared" si="14"/>
        <v>311.6740313306189</v>
      </c>
      <c r="M76" s="8">
        <v>318</v>
      </c>
      <c r="N76" s="24">
        <f t="shared" si="15"/>
        <v>-0.020296746066311214</v>
      </c>
    </row>
    <row r="77" spans="1:14" ht="12.75">
      <c r="A77" s="3">
        <v>19815</v>
      </c>
      <c r="B77" s="7">
        <v>64</v>
      </c>
      <c r="C77" s="8">
        <v>227</v>
      </c>
      <c r="D77" s="1">
        <f t="shared" si="10"/>
        <v>239.80231917722222</v>
      </c>
      <c r="E77" s="1">
        <f t="shared" si="11"/>
        <v>0.9466130301777405</v>
      </c>
      <c r="H77" s="23">
        <v>20607</v>
      </c>
      <c r="I77" s="7">
        <v>90</v>
      </c>
      <c r="J77" s="19">
        <f t="shared" si="12"/>
        <v>1.0966375752982847</v>
      </c>
      <c r="K77" s="19">
        <f t="shared" si="13"/>
        <v>319.91999962441474</v>
      </c>
      <c r="L77" s="19">
        <f t="shared" si="14"/>
        <v>350.83629267754634</v>
      </c>
      <c r="M77" s="8">
        <v>374</v>
      </c>
      <c r="N77" s="24">
        <f t="shared" si="15"/>
        <v>-0.06602426204447276</v>
      </c>
    </row>
    <row r="78" spans="1:14" ht="12.75">
      <c r="A78" s="3">
        <v>19845</v>
      </c>
      <c r="B78" s="7">
        <v>65</v>
      </c>
      <c r="C78" s="8">
        <v>234</v>
      </c>
      <c r="D78" s="1">
        <f aca="true" t="shared" si="16" ref="D78:D97">GROWTH($C$14:$C$97,$B$14:$B$97,B78)</f>
        <v>242.47574505414244</v>
      </c>
      <c r="E78" s="1">
        <f aca="true" t="shared" si="17" ref="E78:E97">C78/D78</f>
        <v>0.9650449777883974</v>
      </c>
      <c r="H78" s="23">
        <v>20637</v>
      </c>
      <c r="I78" s="7">
        <v>91</v>
      </c>
      <c r="J78" s="19">
        <f t="shared" si="12"/>
        <v>1.2073466653091731</v>
      </c>
      <c r="K78" s="19">
        <f t="shared" si="13"/>
        <v>323.48661402778976</v>
      </c>
      <c r="L78" s="19">
        <f t="shared" si="14"/>
        <v>390.56048471860754</v>
      </c>
      <c r="M78" s="8">
        <v>413</v>
      </c>
      <c r="N78" s="24">
        <f t="shared" si="15"/>
        <v>-0.057454648279535406</v>
      </c>
    </row>
    <row r="79" spans="1:14" ht="12.75">
      <c r="A79" s="3">
        <v>19876</v>
      </c>
      <c r="B79" s="7">
        <v>66</v>
      </c>
      <c r="C79" s="8">
        <v>264</v>
      </c>
      <c r="D79" s="1">
        <f t="shared" si="16"/>
        <v>245.17897550486285</v>
      </c>
      <c r="E79" s="1">
        <f t="shared" si="17"/>
        <v>1.076764430785232</v>
      </c>
      <c r="H79" s="23">
        <v>20668</v>
      </c>
      <c r="I79" s="7">
        <v>92</v>
      </c>
      <c r="J79" s="19">
        <f t="shared" si="12"/>
        <v>1.1944833563816486</v>
      </c>
      <c r="K79" s="19">
        <f t="shared" si="13"/>
        <v>327.09299067896825</v>
      </c>
      <c r="L79" s="19">
        <f t="shared" si="14"/>
        <v>390.7071333551253</v>
      </c>
      <c r="M79" s="8">
        <v>405</v>
      </c>
      <c r="N79" s="24">
        <f t="shared" si="15"/>
        <v>-0.03658204681889826</v>
      </c>
    </row>
    <row r="80" spans="1:14" ht="12.75">
      <c r="A80" s="3">
        <v>19906</v>
      </c>
      <c r="B80" s="7">
        <v>67</v>
      </c>
      <c r="C80" s="8">
        <v>302</v>
      </c>
      <c r="D80" s="1">
        <f t="shared" si="16"/>
        <v>247.91234280439704</v>
      </c>
      <c r="E80" s="1">
        <f t="shared" si="17"/>
        <v>1.2181725063938351</v>
      </c>
      <c r="H80" s="23">
        <v>20699</v>
      </c>
      <c r="I80" s="7">
        <v>93</v>
      </c>
      <c r="J80" s="19">
        <f t="shared" si="12"/>
        <v>1.06126747628921</v>
      </c>
      <c r="K80" s="19">
        <f t="shared" si="13"/>
        <v>330.73957286566554</v>
      </c>
      <c r="L80" s="19">
        <f t="shared" si="14"/>
        <v>351.00315180411616</v>
      </c>
      <c r="M80" s="8">
        <v>355</v>
      </c>
      <c r="N80" s="24">
        <f t="shared" si="15"/>
        <v>-0.01138692964818264</v>
      </c>
    </row>
    <row r="81" spans="1:14" ht="12.75">
      <c r="A81" s="3">
        <v>19937</v>
      </c>
      <c r="B81" s="7">
        <v>68</v>
      </c>
      <c r="C81" s="8">
        <v>293</v>
      </c>
      <c r="D81" s="1">
        <f t="shared" si="16"/>
        <v>250.67618293211228</v>
      </c>
      <c r="E81" s="1">
        <f t="shared" si="17"/>
        <v>1.1688386051392436</v>
      </c>
      <c r="H81" s="23">
        <v>20729</v>
      </c>
      <c r="I81" s="7">
        <v>94</v>
      </c>
      <c r="J81" s="19">
        <f t="shared" si="12"/>
        <v>0.9239448052626693</v>
      </c>
      <c r="K81" s="19">
        <f t="shared" si="13"/>
        <v>334.42680881757127</v>
      </c>
      <c r="L81" s="19">
        <f t="shared" si="14"/>
        <v>308.9919127475668</v>
      </c>
      <c r="M81" s="8">
        <v>306</v>
      </c>
      <c r="N81" s="24">
        <f t="shared" si="15"/>
        <v>0.009682818948116179</v>
      </c>
    </row>
    <row r="82" spans="1:14" ht="12.75">
      <c r="A82" s="3">
        <v>19968</v>
      </c>
      <c r="B82" s="7">
        <v>69</v>
      </c>
      <c r="C82" s="8">
        <v>259</v>
      </c>
      <c r="D82" s="1">
        <f t="shared" si="16"/>
        <v>253.47083561302745</v>
      </c>
      <c r="E82" s="1">
        <f t="shared" si="17"/>
        <v>1.0218138089678053</v>
      </c>
      <c r="H82" s="23">
        <v>20760</v>
      </c>
      <c r="I82" s="7">
        <v>95</v>
      </c>
      <c r="J82" s="19">
        <f t="shared" si="12"/>
        <v>0.8009765549267612</v>
      </c>
      <c r="K82" s="19">
        <f t="shared" si="13"/>
        <v>338.155151761444</v>
      </c>
      <c r="L82" s="19">
        <f t="shared" si="14"/>
        <v>270.8543484886175</v>
      </c>
      <c r="M82" s="8">
        <v>271</v>
      </c>
      <c r="N82" s="24">
        <f t="shared" si="15"/>
        <v>-0.0005377484695934391</v>
      </c>
    </row>
    <row r="83" spans="1:14" ht="12.75">
      <c r="A83" s="3">
        <v>19998</v>
      </c>
      <c r="B83" s="7">
        <v>70</v>
      </c>
      <c r="C83" s="8">
        <v>229</v>
      </c>
      <c r="D83" s="1">
        <f t="shared" si="16"/>
        <v>256.29664435957113</v>
      </c>
      <c r="E83" s="1">
        <f t="shared" si="17"/>
        <v>0.8934958964141749</v>
      </c>
      <c r="H83" s="23">
        <v>20790</v>
      </c>
      <c r="I83" s="7">
        <v>96</v>
      </c>
      <c r="J83" s="19">
        <f t="shared" si="12"/>
        <v>0.910001267026314</v>
      </c>
      <c r="K83" s="19">
        <f t="shared" si="13"/>
        <v>341.92505997682207</v>
      </c>
      <c r="L83" s="19">
        <f t="shared" si="14"/>
        <v>311.1522378069565</v>
      </c>
      <c r="M83" s="8">
        <v>306</v>
      </c>
      <c r="N83" s="24">
        <f t="shared" si="15"/>
        <v>0.016558575452550805</v>
      </c>
    </row>
    <row r="84" spans="1:5" ht="12.75">
      <c r="A84" s="3">
        <v>20029</v>
      </c>
      <c r="B84" s="7">
        <v>71</v>
      </c>
      <c r="C84" s="8">
        <v>203</v>
      </c>
      <c r="D84" s="1">
        <f t="shared" si="16"/>
        <v>259.15395651380555</v>
      </c>
      <c r="E84" s="1">
        <f t="shared" si="17"/>
        <v>0.7833181585602605</v>
      </c>
    </row>
    <row r="85" spans="1:5" ht="12.75">
      <c r="A85" s="9">
        <v>20059</v>
      </c>
      <c r="B85" s="10">
        <v>72</v>
      </c>
      <c r="C85" s="11">
        <v>229</v>
      </c>
      <c r="D85" s="12">
        <f t="shared" si="16"/>
        <v>262.0431232901211</v>
      </c>
      <c r="E85" s="12">
        <f t="shared" si="17"/>
        <v>0.8739019636339115</v>
      </c>
    </row>
    <row r="86" spans="1:5" ht="12.75">
      <c r="A86" s="3">
        <v>20090</v>
      </c>
      <c r="B86" s="7">
        <v>73</v>
      </c>
      <c r="C86" s="8">
        <v>242</v>
      </c>
      <c r="D86" s="1">
        <f t="shared" si="16"/>
        <v>264.96449981840675</v>
      </c>
      <c r="E86" s="1">
        <f t="shared" si="17"/>
        <v>0.9133298995369362</v>
      </c>
    </row>
    <row r="87" spans="1:5" ht="12.75">
      <c r="A87" s="3">
        <v>20121</v>
      </c>
      <c r="B87" s="7">
        <v>74</v>
      </c>
      <c r="C87" s="8">
        <v>233</v>
      </c>
      <c r="D87" s="1">
        <f t="shared" si="16"/>
        <v>267.91844518770165</v>
      </c>
      <c r="E87" s="1">
        <f t="shared" si="17"/>
        <v>0.8696676327632535</v>
      </c>
    </row>
    <row r="88" spans="1:5" ht="12.75">
      <c r="A88" s="3">
        <v>20149</v>
      </c>
      <c r="B88" s="7">
        <v>75</v>
      </c>
      <c r="C88" s="8">
        <v>267</v>
      </c>
      <c r="D88" s="1">
        <f t="shared" si="16"/>
        <v>270.90532249033396</v>
      </c>
      <c r="E88" s="1">
        <f t="shared" si="17"/>
        <v>0.9855841795412739</v>
      </c>
    </row>
    <row r="89" spans="1:5" ht="12.75">
      <c r="A89" s="3">
        <v>20180</v>
      </c>
      <c r="B89" s="7">
        <v>76</v>
      </c>
      <c r="C89" s="8">
        <v>269</v>
      </c>
      <c r="D89" s="1">
        <f t="shared" si="16"/>
        <v>273.9254988665508</v>
      </c>
      <c r="E89" s="1">
        <f t="shared" si="17"/>
        <v>0.9820188376513631</v>
      </c>
    </row>
    <row r="90" spans="1:5" ht="12.75">
      <c r="A90" s="3">
        <v>20210</v>
      </c>
      <c r="B90" s="7">
        <v>77</v>
      </c>
      <c r="C90" s="8">
        <v>270</v>
      </c>
      <c r="D90" s="1">
        <f t="shared" si="16"/>
        <v>276.9793455496469</v>
      </c>
      <c r="E90" s="1">
        <f t="shared" si="17"/>
        <v>0.974801927790692</v>
      </c>
    </row>
    <row r="91" spans="1:5" ht="12.75">
      <c r="A91" s="3">
        <v>20241</v>
      </c>
      <c r="B91" s="7">
        <v>78</v>
      </c>
      <c r="C91" s="8">
        <v>315</v>
      </c>
      <c r="D91" s="1">
        <f t="shared" si="16"/>
        <v>280.0672379115953</v>
      </c>
      <c r="E91" s="1">
        <f t="shared" si="17"/>
        <v>1.1247299125341872</v>
      </c>
    </row>
    <row r="92" spans="1:5" ht="12.75">
      <c r="A92" s="3">
        <v>20271</v>
      </c>
      <c r="B92" s="7">
        <v>79</v>
      </c>
      <c r="C92" s="8">
        <v>364</v>
      </c>
      <c r="D92" s="1">
        <f t="shared" si="16"/>
        <v>283.1895555091873</v>
      </c>
      <c r="E92" s="1">
        <f t="shared" si="17"/>
        <v>1.285358138810988</v>
      </c>
    </row>
    <row r="93" spans="1:5" ht="12.75">
      <c r="A93" s="3">
        <v>20302</v>
      </c>
      <c r="B93" s="7">
        <v>80</v>
      </c>
      <c r="C93" s="8">
        <v>347</v>
      </c>
      <c r="D93" s="1">
        <f t="shared" si="16"/>
        <v>286.34668213068704</v>
      </c>
      <c r="E93" s="1">
        <f t="shared" si="17"/>
        <v>1.2118177777301122</v>
      </c>
    </row>
    <row r="94" spans="1:5" ht="12.75">
      <c r="A94" s="3">
        <v>20333</v>
      </c>
      <c r="B94" s="7">
        <v>81</v>
      </c>
      <c r="C94" s="8">
        <v>312</v>
      </c>
      <c r="D94" s="1">
        <f t="shared" si="16"/>
        <v>289.53900584300555</v>
      </c>
      <c r="E94" s="1">
        <f t="shared" si="17"/>
        <v>1.0775750199583585</v>
      </c>
    </row>
    <row r="95" spans="1:5" ht="12.75">
      <c r="A95" s="3">
        <v>20363</v>
      </c>
      <c r="B95" s="7">
        <v>82</v>
      </c>
      <c r="C95" s="8">
        <v>274</v>
      </c>
      <c r="D95" s="1">
        <f t="shared" si="16"/>
        <v>292.7669190394012</v>
      </c>
      <c r="E95" s="1">
        <f t="shared" si="17"/>
        <v>0.9358980888244566</v>
      </c>
    </row>
    <row r="96" spans="1:5" ht="12.75">
      <c r="A96" s="3">
        <v>20394</v>
      </c>
      <c r="B96" s="7">
        <v>83</v>
      </c>
      <c r="C96" s="8">
        <v>237</v>
      </c>
      <c r="D96" s="1">
        <f t="shared" si="16"/>
        <v>296.0308184877118</v>
      </c>
      <c r="E96" s="1">
        <f t="shared" si="17"/>
        <v>0.8005923207952682</v>
      </c>
    </row>
    <row r="97" spans="1:5" ht="12.75">
      <c r="A97" s="9">
        <v>20424</v>
      </c>
      <c r="B97" s="10">
        <v>84</v>
      </c>
      <c r="C97" s="11">
        <v>278</v>
      </c>
      <c r="D97" s="12">
        <f t="shared" si="16"/>
        <v>299.3311053791243</v>
      </c>
      <c r="E97" s="12">
        <f t="shared" si="17"/>
        <v>0.9287374248923882</v>
      </c>
    </row>
    <row r="98" spans="1:3" ht="12.75">
      <c r="A98" s="3"/>
      <c r="B98" s="7"/>
      <c r="C98" s="8"/>
    </row>
    <row r="99" spans="1:3" ht="12.75">
      <c r="A99" s="3"/>
      <c r="B99" s="7"/>
      <c r="C99" s="8"/>
    </row>
    <row r="100" spans="1:3" ht="12.75">
      <c r="A100" s="3"/>
      <c r="B100" s="7"/>
      <c r="C100" s="8"/>
    </row>
    <row r="101" spans="1:3" ht="12.75">
      <c r="A101" s="3"/>
      <c r="B101" s="7"/>
      <c r="C101" s="8"/>
    </row>
    <row r="102" spans="1:3" ht="12.75">
      <c r="A102" s="3"/>
      <c r="B102" s="7"/>
      <c r="C102" s="8"/>
    </row>
    <row r="103" spans="1:3" ht="12.75">
      <c r="A103" s="3"/>
      <c r="B103" s="7"/>
      <c r="C103" s="8"/>
    </row>
    <row r="104" spans="1:3" ht="12.75">
      <c r="A104" s="3"/>
      <c r="B104" s="7"/>
      <c r="C104" s="8"/>
    </row>
    <row r="105" spans="1:3" ht="12.75">
      <c r="A105" s="3"/>
      <c r="B105" s="7"/>
      <c r="C105" s="8"/>
    </row>
    <row r="106" spans="1:3" ht="12.75">
      <c r="A106" s="3"/>
      <c r="B106" s="7"/>
      <c r="C106" s="8"/>
    </row>
    <row r="107" spans="1:3" ht="12.75">
      <c r="A107" s="3"/>
      <c r="B107" s="7"/>
      <c r="C107" s="8"/>
    </row>
    <row r="108" spans="1:3" ht="12.75">
      <c r="A108" s="3"/>
      <c r="B108" s="7"/>
      <c r="C108" s="8"/>
    </row>
    <row r="109" spans="1:3" ht="12.75">
      <c r="A109" s="3"/>
      <c r="B109" s="7"/>
      <c r="C109" s="8"/>
    </row>
  </sheetData>
  <mergeCells count="1">
    <mergeCell ref="A12:C12"/>
  </mergeCells>
  <printOptions/>
  <pageMargins left="0.75" right="0.75" top="1" bottom="1" header="0.5" footer="0.5"/>
  <pageSetup horizontalDpi="300" verticalDpi="300" orientation="portrait" paperSize="9" r:id="rId4"/>
  <drawing r:id="rId3"/>
  <legacyDrawing r:id="rId2"/>
  <oleObjects>
    <oleObject progId="Equation.3" shapeId="66195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Audentese Ülikool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Lennureisijate arvu prognoos</dc:title>
  <dc:subject>kvanitatiivsed meetodid</dc:subject>
  <dc:creator>Ako Sauga</dc:creator>
  <cp:keywords>aegridade kompleksanalüüs, multiplikatiivne mude, prognoos</cp:keywords>
  <dc:description/>
  <cp:lastModifiedBy>Ako Sauga</cp:lastModifiedBy>
  <dcterms:created xsi:type="dcterms:W3CDTF">2004-02-06T13:33:04Z</dcterms:created>
  <dcterms:modified xsi:type="dcterms:W3CDTF">2004-02-06T13:56:06Z</dcterms:modified>
  <cp:category/>
  <cp:version/>
  <cp:contentType/>
  <cp:contentStatus/>
</cp:coreProperties>
</file>